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rina\Desktop\PRIJEDLOG PRORAČUNA\za rebalans_2022\"/>
    </mc:Choice>
  </mc:AlternateContent>
  <xr:revisionPtr revIDLastSave="0" documentId="13_ncr:1_{35A6B7CA-077C-468C-B554-E8FDEDD794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_xlnm.Print_Area" localSheetId="0">SAŽETAK!$A$1:$H$29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0" i="1"/>
  <c r="G21" i="1"/>
  <c r="G19" i="1"/>
  <c r="G9" i="1"/>
  <c r="G10" i="1"/>
  <c r="G11" i="1"/>
  <c r="G12" i="1"/>
  <c r="G13" i="1"/>
  <c r="G14" i="1"/>
  <c r="G8" i="1"/>
  <c r="F11" i="3"/>
  <c r="F12" i="3"/>
  <c r="F13" i="3"/>
  <c r="F15" i="3"/>
  <c r="F17" i="3"/>
  <c r="F18" i="3"/>
  <c r="F20" i="3"/>
  <c r="F22" i="3"/>
  <c r="F24" i="3"/>
  <c r="G16" i="3"/>
  <c r="G14" i="3"/>
  <c r="F14" i="3" s="1"/>
  <c r="E14" i="3"/>
  <c r="F43" i="3"/>
  <c r="F36" i="3"/>
  <c r="F38" i="3"/>
  <c r="F39" i="3"/>
  <c r="F40" i="3"/>
  <c r="F41" i="3"/>
  <c r="F42" i="3"/>
  <c r="F44" i="3"/>
  <c r="F45" i="3"/>
  <c r="F46" i="3"/>
  <c r="F48" i="3"/>
  <c r="F51" i="3"/>
  <c r="F52" i="3"/>
  <c r="F53" i="3"/>
  <c r="F54" i="3"/>
  <c r="F56" i="3"/>
  <c r="E50" i="3"/>
  <c r="C6" i="8"/>
  <c r="C7" i="8"/>
  <c r="C5" i="8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5" i="5"/>
  <c r="B5" i="5"/>
  <c r="D5" i="5"/>
  <c r="B15" i="5"/>
  <c r="D15" i="5"/>
  <c r="F8" i="6"/>
  <c r="F9" i="6"/>
  <c r="F7" i="6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G29" i="7"/>
  <c r="E29" i="7"/>
  <c r="E73" i="7"/>
  <c r="G80" i="7"/>
  <c r="E80" i="7"/>
  <c r="G81" i="7"/>
  <c r="E81" i="7"/>
  <c r="G68" i="7"/>
  <c r="E68" i="7"/>
  <c r="G15" i="7"/>
  <c r="D6" i="5" l="1"/>
  <c r="E75" i="7" l="1"/>
  <c r="E74" i="7" s="1"/>
  <c r="E66" i="7"/>
  <c r="E65" i="7" s="1"/>
  <c r="E63" i="7"/>
  <c r="E62" i="7" s="1"/>
  <c r="E51" i="7"/>
  <c r="E50" i="7" s="1"/>
  <c r="E48" i="7"/>
  <c r="E46" i="7"/>
  <c r="E36" i="7"/>
  <c r="E27" i="7"/>
  <c r="E24" i="7"/>
  <c r="E17" i="7"/>
  <c r="E15" i="7"/>
  <c r="E32" i="7"/>
  <c r="E31" i="7" s="1"/>
  <c r="G32" i="7"/>
  <c r="G31" i="7" s="1"/>
  <c r="E78" i="7"/>
  <c r="E77" i="7" s="1"/>
  <c r="E71" i="7"/>
  <c r="E70" i="7" s="1"/>
  <c r="E60" i="7"/>
  <c r="E59" i="7" s="1"/>
  <c r="E56" i="7"/>
  <c r="E54" i="7"/>
  <c r="E43" i="7"/>
  <c r="E42" i="7" s="1"/>
  <c r="E22" i="7"/>
  <c r="E8" i="6"/>
  <c r="E7" i="6" s="1"/>
  <c r="B6" i="8"/>
  <c r="B5" i="8" s="1"/>
  <c r="B17" i="5"/>
  <c r="B13" i="5"/>
  <c r="B12" i="5" s="1"/>
  <c r="B6" i="5"/>
  <c r="G37" i="3"/>
  <c r="F60" i="3"/>
  <c r="F59" i="3" s="1"/>
  <c r="E60" i="3"/>
  <c r="E59" i="3" s="1"/>
  <c r="E55" i="3"/>
  <c r="E49" i="3" s="1"/>
  <c r="E47" i="3"/>
  <c r="E37" i="3"/>
  <c r="E35" i="3"/>
  <c r="E28" i="3"/>
  <c r="E27" i="3" s="1"/>
  <c r="E21" i="3"/>
  <c r="E19" i="3"/>
  <c r="F28" i="3"/>
  <c r="F27" i="3" s="1"/>
  <c r="G28" i="3"/>
  <c r="G27" i="3" s="1"/>
  <c r="G60" i="3"/>
  <c r="G59" i="3" s="1"/>
  <c r="E16" i="3"/>
  <c r="F16" i="3" s="1"/>
  <c r="G43" i="7"/>
  <c r="G42" i="7" s="1"/>
  <c r="F37" i="3" l="1"/>
  <c r="E58" i="7"/>
  <c r="B8" i="5"/>
  <c r="E26" i="7"/>
  <c r="E38" i="7"/>
  <c r="E35" i="7" s="1"/>
  <c r="E34" i="7" s="1"/>
  <c r="E11" i="7"/>
  <c r="E10" i="7" s="1"/>
  <c r="E9" i="7" s="1"/>
  <c r="E8" i="7" s="1"/>
  <c r="G11" i="7"/>
  <c r="F11" i="7" s="1"/>
  <c r="E45" i="7"/>
  <c r="E53" i="7"/>
  <c r="E21" i="7"/>
  <c r="E10" i="3"/>
  <c r="E9" i="3" s="1"/>
  <c r="E34" i="3"/>
  <c r="G21" i="3"/>
  <c r="F21" i="3" s="1"/>
  <c r="G19" i="3"/>
  <c r="F19" i="3" s="1"/>
  <c r="F21" i="1"/>
  <c r="H21" i="1"/>
  <c r="F11" i="1"/>
  <c r="H11" i="1"/>
  <c r="F8" i="1"/>
  <c r="G30" i="1"/>
  <c r="H8" i="1"/>
  <c r="G35" i="3"/>
  <c r="F35" i="3" s="1"/>
  <c r="G47" i="3"/>
  <c r="F47" i="3" s="1"/>
  <c r="G50" i="3"/>
  <c r="F50" i="3" s="1"/>
  <c r="G55" i="3"/>
  <c r="F55" i="3" s="1"/>
  <c r="G23" i="3"/>
  <c r="F23" i="3" s="1"/>
  <c r="G10" i="3"/>
  <c r="D8" i="5"/>
  <c r="D6" i="8"/>
  <c r="D5" i="8" s="1"/>
  <c r="G8" i="6"/>
  <c r="G7" i="6" s="1"/>
  <c r="G75" i="7"/>
  <c r="G74" i="7" s="1"/>
  <c r="G71" i="7"/>
  <c r="G70" i="7" s="1"/>
  <c r="G66" i="7"/>
  <c r="G65" i="7" s="1"/>
  <c r="G63" i="7"/>
  <c r="G62" i="7" s="1"/>
  <c r="G60" i="7"/>
  <c r="G59" i="7" s="1"/>
  <c r="G56" i="7"/>
  <c r="G48" i="7"/>
  <c r="G46" i="7"/>
  <c r="G45" i="7" s="1"/>
  <c r="G38" i="7"/>
  <c r="G36" i="7"/>
  <c r="G27" i="7"/>
  <c r="G26" i="7" s="1"/>
  <c r="G22" i="7"/>
  <c r="D17" i="5"/>
  <c r="D13" i="5"/>
  <c r="D12" i="5" s="1"/>
  <c r="G78" i="7"/>
  <c r="G77" i="7" s="1"/>
  <c r="G54" i="7"/>
  <c r="G51" i="7"/>
  <c r="G50" i="7" s="1"/>
  <c r="G24" i="7"/>
  <c r="G17" i="7"/>
  <c r="F10" i="3" l="1"/>
  <c r="G9" i="3"/>
  <c r="F9" i="3" s="1"/>
  <c r="G73" i="7"/>
  <c r="E20" i="7"/>
  <c r="E41" i="7"/>
  <c r="F14" i="1"/>
  <c r="F30" i="1" s="1"/>
  <c r="G35" i="7"/>
  <c r="G34" i="7" s="1"/>
  <c r="H14" i="1"/>
  <c r="H30" i="1" s="1"/>
  <c r="G34" i="3"/>
  <c r="F34" i="3" s="1"/>
  <c r="G49" i="3"/>
  <c r="F49" i="3" s="1"/>
  <c r="G53" i="7"/>
  <c r="G41" i="7" s="1"/>
  <c r="G58" i="7"/>
  <c r="G10" i="7"/>
  <c r="F10" i="7" s="1"/>
  <c r="G21" i="7"/>
  <c r="G20" i="7" s="1"/>
  <c r="E19" i="7" l="1"/>
  <c r="E7" i="7" s="1"/>
  <c r="E6" i="7" s="1"/>
  <c r="E5" i="7" s="1"/>
  <c r="G19" i="7"/>
  <c r="G9" i="7"/>
  <c r="G8" i="7" l="1"/>
  <c r="F8" i="7" s="1"/>
  <c r="F9" i="7"/>
  <c r="G7" i="7"/>
  <c r="G6" i="7" l="1"/>
  <c r="F7" i="7"/>
  <c r="G5" i="7" l="1"/>
  <c r="F5" i="7" s="1"/>
  <c r="F6" i="7"/>
</calcChain>
</file>

<file path=xl/sharedStrings.xml><?xml version="1.0" encoding="utf-8"?>
<sst xmlns="http://schemas.openxmlformats.org/spreadsheetml/2006/main" count="299" uniqueCount="128">
  <si>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</si>
  <si>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</si>
  <si>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</si>
  <si>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</si>
  <si>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</si>
  <si>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</si>
  <si>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</si>
  <si>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</si>
  <si>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</si>
  <si>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</si>
  <si>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</si>
  <si>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</si>
  <si>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</si>
  <si>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</si>
  <si>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</si>
  <si>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</si>
  <si>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</si>
  <si>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</si>
  <si>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</si>
  <si>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</si>
  <si>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</si>
  <si>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</si>
  <si>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</si>
  <si>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</si>
  <si>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B. RAČUN FINANCIRANJA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</si>
  <si>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</si>
  <si>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</si>
  <si>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</si>
  <si>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</si>
  <si>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</si>
  <si>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</si>
  <si>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</si>
  <si>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</si>
  <si>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</si>
  <si>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</si>
  <si>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2024.</t>
  </si>
  <si>
    <t>Pomoći iz inozemstva i od subjekata unutar općeg proračuna</t>
  </si>
  <si>
    <t>Ostale pomoći</t>
  </si>
  <si>
    <t>Ostali prihodi za posebne namjene</t>
  </si>
  <si>
    <t>A.3. RASHODI PREMA IZVORIMA FINANCIRANJA</t>
  </si>
  <si>
    <t>A. 4. RASHODI PREMA FUNKCIJSKOJ KLASIFIKACIJI</t>
  </si>
  <si>
    <t>1 Opći prihodi i primici</t>
  </si>
  <si>
    <t>11 Opći prihodi i primici</t>
  </si>
  <si>
    <t>A1. PRIHODI POSLOVANJA I PRIHODI OD PRODAJE NEFINANCIJSKE IMOVINE</t>
  </si>
  <si>
    <t>RAZDJEL 3</t>
  </si>
  <si>
    <t>UPRAVNI ODJEL ZA DRUŠTVENE DJELATNOSTI</t>
  </si>
  <si>
    <t>GLAVA 4</t>
  </si>
  <si>
    <t>MUZEJ GRADA ŠIBENIKA</t>
  </si>
  <si>
    <t>PROGRAM 152001</t>
  </si>
  <si>
    <t>GLAVNI PROGRAM 15200</t>
  </si>
  <si>
    <t>MUZEJSKA DJELATNOST</t>
  </si>
  <si>
    <t>Aktivnost A15200101</t>
  </si>
  <si>
    <t>Izvor financiranja 11</t>
  </si>
  <si>
    <t>Redovna djelatnost Muzeja</t>
  </si>
  <si>
    <t>Razred 3</t>
  </si>
  <si>
    <t>Skupina 31</t>
  </si>
  <si>
    <t>Skupina 32</t>
  </si>
  <si>
    <t>Skupina 34</t>
  </si>
  <si>
    <t>Financijski rashodi</t>
  </si>
  <si>
    <t>Skupina 42</t>
  </si>
  <si>
    <t>Razred 4</t>
  </si>
  <si>
    <t>Rashodi za nabavu proizvedene dugotrajne imovine</t>
  </si>
  <si>
    <t>Razred 5</t>
  </si>
  <si>
    <t>Skupina 54</t>
  </si>
  <si>
    <t>PROGRAM 152002</t>
  </si>
  <si>
    <t>ZAŠTITA KULTURNO POVIJESNE BAŠTINE</t>
  </si>
  <si>
    <t>Aktivnost A15200201</t>
  </si>
  <si>
    <t>Zaštita kulturno povijesne baštine</t>
  </si>
  <si>
    <t>Izvor financiranja 21</t>
  </si>
  <si>
    <t>Pomoći iz državnog proračuna</t>
  </si>
  <si>
    <t>Kapitalni projekt 15200202</t>
  </si>
  <si>
    <t>Stalni postav Muzeja</t>
  </si>
  <si>
    <t>Skupina 45</t>
  </si>
  <si>
    <t>Rashodi za dodatna ulaganja na nefinancijskoj imovini</t>
  </si>
  <si>
    <t>Aktivnost 15200215</t>
  </si>
  <si>
    <t>Muzejsko-galerijska djelatnost</t>
  </si>
  <si>
    <t>Izvor financiranja 445</t>
  </si>
  <si>
    <t>Izvor financiranja 71</t>
  </si>
  <si>
    <t>Aktivnost 15200216</t>
  </si>
  <si>
    <t>Arheološki lokaliteti</t>
  </si>
  <si>
    <t>Izvor financiranja 22</t>
  </si>
  <si>
    <t>Pomoći iz županijskog proračuna</t>
  </si>
  <si>
    <t>Izvor financiranja 23</t>
  </si>
  <si>
    <t>Aktivnost 15200217</t>
  </si>
  <si>
    <t>Muzejsko izdavaštvo</t>
  </si>
  <si>
    <t>Prihodi od prodaje proizvoda i robe te pruženih usluga i prihodi od donacija</t>
  </si>
  <si>
    <t>Prihodi od upravnih i administrativnih pristojbi, pristojbi po posebnim propisima i naknada</t>
  </si>
  <si>
    <t>Kazne, upravne mjere i ostali prihodi</t>
  </si>
  <si>
    <t>Pomoći iz  državnog proračuna</t>
  </si>
  <si>
    <t>08 Rekreacija, kultura i religija</t>
  </si>
  <si>
    <t>082 Službe kulture</t>
  </si>
  <si>
    <t>2 Pomoći iz proračuna</t>
  </si>
  <si>
    <t>21 Pomoći iz državnog proračuna</t>
  </si>
  <si>
    <t>22 Pomoći iz županijskog proračuna</t>
  </si>
  <si>
    <t>23 Ostale pomoći</t>
  </si>
  <si>
    <t>4 Prihodi za posebne namjene</t>
  </si>
  <si>
    <t>44 Prihodi za posebne namjene</t>
  </si>
  <si>
    <t>445 Ostali prihodi za posebne namjene</t>
  </si>
  <si>
    <t>7 Ostali i vlastiti prihodi</t>
  </si>
  <si>
    <t>71 Vlastiti prihodi</t>
  </si>
  <si>
    <t>Prihodi iz nadležnog proračiuna i od HZZO-a temeljem ugovornih obveza</t>
  </si>
  <si>
    <t>15200 MUZEJ GRADA ŠIBENIKA</t>
  </si>
  <si>
    <t>C) PRENESENI VIŠAK ILI PRENESENI MANJAK I VIŠEGODIŠNJI PLAN URAVNOTEŽENJA</t>
  </si>
  <si>
    <t xml:space="preserve"> </t>
  </si>
  <si>
    <t>Vlastiti prihodi - višak</t>
  </si>
  <si>
    <t>VIŠAK KORIŠTEN ZA POKRIĆE RASHODA</t>
  </si>
  <si>
    <t>Prihodi za posebne namjene - višak</t>
  </si>
  <si>
    <t>MANJAK POKRIVEN TEKUĆIM PRIHODIMA</t>
  </si>
  <si>
    <t>Opći prihodi i primici - manjak</t>
  </si>
  <si>
    <t>Višak prihoda poslovanja</t>
  </si>
  <si>
    <t>Vlastiti izvori</t>
  </si>
  <si>
    <t>Manjak prihoda poslovanja</t>
  </si>
  <si>
    <t>VIŠAK / MANJAK IZ PRETHODNE GODINE KOJI ĆE SE RASPOREDITI / POKRITI</t>
  </si>
  <si>
    <t>RAZLIKA - VIŠAK / MANJAK</t>
  </si>
  <si>
    <t>UKUPAN DONOS MANJKA IZ PRETHODNE GODINE</t>
  </si>
  <si>
    <t>II. IZMJENE I DOPUNE FINANCIJSKOG PLANA MUZEJA GRADA ŠIBENIKA ZA 2022. GODINU</t>
  </si>
  <si>
    <t>Razlika</t>
  </si>
  <si>
    <t>II. Izmjene i dopune plana</t>
  </si>
  <si>
    <t>II. IZMENE I DOPUNE FINANCIJSKOG PLANA MUZEJA GRADA ŠIBENIKA ZA  2022. GODINU</t>
  </si>
  <si>
    <t>II. IZMENE I DOPUNE FINANCIJSKOG PLANA MUZEJA GRADA ŠIBENIKA  ZA 2022. GODINU</t>
  </si>
  <si>
    <t>Izvor financiranja 52</t>
  </si>
  <si>
    <t>Naknade s naslova osiguranja</t>
  </si>
  <si>
    <t>Povećanje / Smanjenje</t>
  </si>
  <si>
    <t>5 Prihodi za posebne namjene</t>
  </si>
  <si>
    <t>52 Naknade s naslova osiguranja</t>
  </si>
  <si>
    <t>Prihodi od imovine</t>
  </si>
  <si>
    <t>RAVNATELJ:</t>
  </si>
  <si>
    <t>Mr. sc. Željko Krnčević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</si>
</sst>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5" fillId="0" borderId="0" xfId="0" applyFont="1"/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Border="1"/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0" fillId="0" borderId="4" xfId="0" applyNumberFormat="1" applyBorder="1"/>
    <xf numFmtId="3" fontId="0" fillId="0" borderId="3" xfId="0" applyNumberFormat="1" applyBorder="1"/>
    <xf numFmtId="3" fontId="0" fillId="0" borderId="3" xfId="0" applyNumberFormat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16" fillId="0" borderId="3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3" fontId="16" fillId="0" borderId="3" xfId="0" applyNumberFormat="1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wrapText="1"/>
    </xf>
    <xf numFmtId="3" fontId="0" fillId="0" borderId="3" xfId="0" applyNumberFormat="1" applyBorder="1" applyAlignment="1">
      <alignment wrapText="1"/>
    </xf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9" fillId="0" borderId="1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3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>
      <alignment vertical="center" wrapText="1"/>
    </xf>
    <xf numFmtId="164" fontId="0" fillId="0" borderId="0" xfId="0" applyNumberFormat="1"/>
    <xf numFmtId="3" fontId="6" fillId="0" borderId="3" xfId="0" quotePrefix="1" applyNumberFormat="1" applyFont="1" applyBorder="1" applyAlignment="1">
      <alignment horizontal="right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 indent="5"/>
    </xf>
    <xf numFmtId="0" fontId="3" fillId="2" borderId="2" xfId="0" applyNumberFormat="1" applyFont="1" applyFill="1" applyBorder="1" applyAlignment="1" applyProtection="1">
      <alignment horizontal="left" vertical="center" wrapText="1" indent="5"/>
    </xf>
    <xf numFmtId="0" fontId="3" fillId="2" borderId="4" xfId="0" applyNumberFormat="1" applyFont="1" applyFill="1" applyBorder="1" applyAlignment="1" applyProtection="1">
      <alignment horizontal="left" vertical="center" wrapText="1" indent="5"/>
    </xf>
    <xf numFmtId="0" fontId="3" fillId="2" borderId="1" xfId="0" applyNumberFormat="1" applyFont="1" applyFill="1" applyBorder="1" applyAlignment="1" applyProtection="1">
      <alignment horizontal="left" vertical="center" wrapText="1" indent="6"/>
    </xf>
    <xf numFmtId="0" fontId="3" fillId="2" borderId="2" xfId="0" applyNumberFormat="1" applyFont="1" applyFill="1" applyBorder="1" applyAlignment="1" applyProtection="1">
      <alignment horizontal="left" vertical="center" wrapText="1" indent="6"/>
    </xf>
    <xf numFmtId="0" fontId="3" fillId="2" borderId="4" xfId="0" applyNumberFormat="1" applyFont="1" applyFill="1" applyBorder="1" applyAlignment="1" applyProtection="1">
      <alignment horizontal="left" vertical="center" wrapText="1" indent="6"/>
    </xf>
    <xf numFmtId="0" fontId="3" fillId="2" borderId="1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0" fontId="3" fillId="2" borderId="4" xfId="0" applyNumberFormat="1" applyFont="1" applyFill="1" applyBorder="1" applyAlignment="1" applyProtection="1">
      <alignment horizontal="left" vertical="center" wrapText="1" indent="7"/>
    </xf>
    <xf numFmtId="0" fontId="6" fillId="2" borderId="1" xfId="0" applyNumberFormat="1" applyFont="1" applyFill="1" applyBorder="1" applyAlignment="1" applyProtection="1">
      <alignment horizontal="left" vertical="center" wrapText="1" indent="3"/>
    </xf>
    <xf numFmtId="0" fontId="6" fillId="2" borderId="2" xfId="0" applyNumberFormat="1" applyFont="1" applyFill="1" applyBorder="1" applyAlignment="1" applyProtection="1">
      <alignment horizontal="left" vertical="center" wrapText="1" indent="3"/>
    </xf>
    <xf numFmtId="0" fontId="6" fillId="2" borderId="4" xfId="0" applyNumberFormat="1" applyFont="1" applyFill="1" applyBorder="1" applyAlignment="1" applyProtection="1">
      <alignment horizontal="left" vertical="center" wrapText="1" indent="3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 indent="4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2"/>
    </xf>
    <xf numFmtId="0" fontId="6" fillId="2" borderId="2" xfId="0" applyNumberFormat="1" applyFont="1" applyFill="1" applyBorder="1" applyAlignment="1" applyProtection="1">
      <alignment horizontal="left" vertical="center" wrapText="1" indent="2"/>
    </xf>
    <xf numFmtId="0" fontId="6" fillId="2" borderId="4" xfId="0" applyNumberFormat="1" applyFont="1" applyFill="1" applyBorder="1" applyAlignment="1" applyProtection="1">
      <alignment horizontal="left" vertical="center" wrapText="1" indent="2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7"/>
    </xf>
    <xf numFmtId="0" fontId="0" fillId="0" borderId="4" xfId="0" applyBorder="1" applyAlignment="1">
      <alignment horizontal="left" vertical="center" wrapText="1" indent="7"/>
    </xf>
    <xf numFmtId="0" fontId="0" fillId="0" borderId="2" xfId="0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wrapText="1" indent="6"/>
    </xf>
    <xf numFmtId="0" fontId="16" fillId="0" borderId="3" xfId="0" applyFont="1" applyBorder="1" applyAlignment="1">
      <alignment horizontal="left" vertical="center" wrapText="1" indent="7"/>
    </xf>
    <xf numFmtId="0" fontId="16" fillId="0" borderId="3" xfId="0" applyFont="1" applyBorder="1" applyAlignment="1">
      <alignment horizontal="left" vertical="center" wrapText="1" indent="5"/>
    </xf>
    <xf numFmtId="0" fontId="16" fillId="0" borderId="1" xfId="0" applyFont="1" applyBorder="1" applyAlignment="1">
      <alignment horizontal="left" vertical="center" wrapText="1" indent="7"/>
    </xf>
    <xf numFmtId="0" fontId="16" fillId="0" borderId="2" xfId="0" applyFont="1" applyBorder="1" applyAlignment="1">
      <alignment horizontal="left" vertical="center" wrapText="1" indent="7"/>
    </xf>
    <xf numFmtId="0" fontId="16" fillId="0" borderId="4" xfId="0" applyFont="1" applyBorder="1" applyAlignment="1">
      <alignment horizontal="left" vertical="center" wrapText="1" indent="7"/>
    </xf>
    <xf numFmtId="0" fontId="15" fillId="0" borderId="3" xfId="0" applyFont="1" applyBorder="1" applyAlignment="1">
      <alignment horizontal="left" vertical="center" wrapText="1" indent="4"/>
    </xf>
    <xf numFmtId="0" fontId="0" fillId="0" borderId="3" xfId="0" applyBorder="1" applyAlignment="1">
      <alignment horizontal="left" vertical="center" wrapText="1" indent="5"/>
    </xf>
    <xf numFmtId="0" fontId="16" fillId="0" borderId="1" xfId="0" applyFont="1" applyBorder="1" applyAlignment="1">
      <alignment horizontal="left" vertical="center" wrapText="1" indent="5"/>
    </xf>
    <xf numFmtId="0" fontId="16" fillId="0" borderId="2" xfId="0" applyFont="1" applyBorder="1" applyAlignment="1">
      <alignment horizontal="left" vertical="center" wrapText="1" indent="5"/>
    </xf>
    <xf numFmtId="0" fontId="16" fillId="0" borderId="4" xfId="0" applyFont="1" applyBorder="1" applyAlignment="1">
      <alignment horizontal="left" vertical="center" wrapText="1" indent="5"/>
    </xf>
    <xf numFmtId="0" fontId="15" fillId="0" borderId="6" xfId="0" applyFont="1" applyBorder="1" applyAlignment="1">
      <alignment horizontal="left" vertical="center" wrapText="1" indent="4"/>
    </xf>
    <xf numFmtId="0" fontId="15" fillId="0" borderId="0" xfId="0" applyFont="1" applyBorder="1" applyAlignment="1">
      <alignment horizontal="left" vertical="center" wrapText="1" indent="4"/>
    </xf>
    <xf numFmtId="0" fontId="0" fillId="0" borderId="1" xfId="0" applyBorder="1" applyAlignment="1">
      <alignment horizontal="left" vertical="center" wrapText="1" indent="5"/>
    </xf>
    <xf numFmtId="0" fontId="0" fillId="0" borderId="2" xfId="0" applyBorder="1" applyAlignment="1">
      <alignment horizontal="left" vertical="center" wrapText="1" indent="5"/>
    </xf>
    <xf numFmtId="0" fontId="0" fillId="0" borderId="4" xfId="0" applyBorder="1" applyAlignment="1">
      <alignment horizontal="left" vertical="center" wrapText="1" indent="5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workbookViewId="0">
      <selection sqref="A1:H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99" t="s">
        <v>115</v>
      </c>
      <c r="B1" s="99"/>
      <c r="C1" s="99"/>
      <c r="D1" s="99"/>
      <c r="E1" s="99"/>
      <c r="F1" s="99"/>
      <c r="G1" s="99"/>
      <c r="H1" s="99"/>
    </row>
    <row r="2" spans="1:8" ht="18" customHeight="1" x14ac:dyDescent="0.25">
      <c r="A2" s="56"/>
      <c r="B2" s="56"/>
      <c r="C2" s="56"/>
      <c r="D2" s="56"/>
      <c r="E2" s="56"/>
      <c r="F2" s="56"/>
      <c r="G2" s="56"/>
      <c r="H2" s="56"/>
    </row>
    <row r="3" spans="1:8" ht="15.75" customHeight="1" x14ac:dyDescent="0.25">
      <c r="A3" s="99" t="s">
        <v>27</v>
      </c>
      <c r="B3" s="99"/>
      <c r="C3" s="99"/>
      <c r="D3" s="99"/>
      <c r="E3" s="99"/>
      <c r="F3" s="99"/>
      <c r="G3" s="99"/>
      <c r="H3" s="99"/>
    </row>
    <row r="4" spans="1:8" ht="18" x14ac:dyDescent="0.25">
      <c r="A4" s="56"/>
      <c r="B4" s="56"/>
      <c r="C4" s="56"/>
      <c r="D4" s="56"/>
      <c r="E4" s="56"/>
      <c r="F4" s="56"/>
      <c r="G4" s="56"/>
      <c r="H4" s="57"/>
    </row>
    <row r="5" spans="1:8" ht="18" customHeight="1" x14ac:dyDescent="0.25">
      <c r="A5" s="99" t="s">
        <v>33</v>
      </c>
      <c r="B5" s="99"/>
      <c r="C5" s="99"/>
      <c r="D5" s="99"/>
      <c r="E5" s="99"/>
      <c r="F5" s="99"/>
      <c r="G5" s="99"/>
      <c r="H5" s="99"/>
    </row>
    <row r="6" spans="1:8" ht="18" x14ac:dyDescent="0.25">
      <c r="A6" s="58"/>
      <c r="B6" s="59"/>
      <c r="C6" s="59"/>
      <c r="D6" s="59"/>
      <c r="E6" s="60"/>
      <c r="F6" s="47"/>
      <c r="G6" s="47"/>
      <c r="H6" s="47"/>
    </row>
    <row r="7" spans="1:8" x14ac:dyDescent="0.25">
      <c r="A7" s="48"/>
      <c r="B7" s="49"/>
      <c r="C7" s="49"/>
      <c r="D7" s="50"/>
      <c r="E7" s="61"/>
      <c r="F7" s="62" t="s">
        <v>10</v>
      </c>
      <c r="G7" s="62" t="s">
        <v>122</v>
      </c>
      <c r="H7" s="62" t="s">
        <v>117</v>
      </c>
    </row>
    <row r="8" spans="1:8" ht="15" customHeight="1" x14ac:dyDescent="0.25">
      <c r="A8" s="109" t="s">
        <v>0</v>
      </c>
      <c r="B8" s="110"/>
      <c r="C8" s="110"/>
      <c r="D8" s="110"/>
      <c r="E8" s="111"/>
      <c r="F8" s="51">
        <f t="shared" ref="F8:H8" si="0">SUM(F9:F10)</f>
        <v>4865000</v>
      </c>
      <c r="G8" s="51">
        <f>H8-F8</f>
        <v>8216</v>
      </c>
      <c r="H8" s="51">
        <f t="shared" si="0"/>
        <v>4873216</v>
      </c>
    </row>
    <row r="9" spans="1:8" ht="15" customHeight="1" x14ac:dyDescent="0.25">
      <c r="A9" s="93" t="s">
        <v>1</v>
      </c>
      <c r="B9" s="94"/>
      <c r="C9" s="94"/>
      <c r="D9" s="94"/>
      <c r="E9" s="95"/>
      <c r="F9" s="52">
        <v>4865000</v>
      </c>
      <c r="G9" s="51">
        <f t="shared" ref="G9:G14" si="1">H9-F9</f>
        <v>8216</v>
      </c>
      <c r="H9" s="52">
        <v>4873216</v>
      </c>
    </row>
    <row r="10" spans="1:8" ht="15" customHeight="1" x14ac:dyDescent="0.25">
      <c r="A10" s="106" t="s">
        <v>2</v>
      </c>
      <c r="B10" s="107"/>
      <c r="C10" s="107"/>
      <c r="D10" s="107"/>
      <c r="E10" s="108"/>
      <c r="F10" s="52">
        <v>0</v>
      </c>
      <c r="G10" s="51">
        <f t="shared" si="1"/>
        <v>0</v>
      </c>
      <c r="H10" s="52"/>
    </row>
    <row r="11" spans="1:8" ht="15" customHeight="1" x14ac:dyDescent="0.25">
      <c r="A11" s="55" t="s">
        <v>3</v>
      </c>
      <c r="B11" s="63"/>
      <c r="C11" s="63"/>
      <c r="D11" s="63"/>
      <c r="E11" s="63"/>
      <c r="F11" s="51">
        <f t="shared" ref="F11:H11" si="2">SUM(F12:F13)</f>
        <v>4625000</v>
      </c>
      <c r="G11" s="51">
        <f t="shared" si="1"/>
        <v>6217</v>
      </c>
      <c r="H11" s="51">
        <f t="shared" si="2"/>
        <v>4631217</v>
      </c>
    </row>
    <row r="12" spans="1:8" ht="15" customHeight="1" x14ac:dyDescent="0.25">
      <c r="A12" s="90" t="s">
        <v>4</v>
      </c>
      <c r="B12" s="91"/>
      <c r="C12" s="91"/>
      <c r="D12" s="91"/>
      <c r="E12" s="92"/>
      <c r="F12" s="52">
        <v>3914000</v>
      </c>
      <c r="G12" s="51">
        <f t="shared" si="1"/>
        <v>137217</v>
      </c>
      <c r="H12" s="52">
        <v>4051217</v>
      </c>
    </row>
    <row r="13" spans="1:8" x14ac:dyDescent="0.25">
      <c r="A13" s="106" t="s">
        <v>5</v>
      </c>
      <c r="B13" s="107"/>
      <c r="C13" s="107"/>
      <c r="D13" s="107"/>
      <c r="E13" s="108"/>
      <c r="F13" s="52">
        <v>711000</v>
      </c>
      <c r="G13" s="51">
        <f t="shared" si="1"/>
        <v>-131000</v>
      </c>
      <c r="H13" s="52">
        <v>580000</v>
      </c>
    </row>
    <row r="14" spans="1:8" ht="15" customHeight="1" x14ac:dyDescent="0.25">
      <c r="A14" s="96" t="s">
        <v>113</v>
      </c>
      <c r="B14" s="97"/>
      <c r="C14" s="97"/>
      <c r="D14" s="97"/>
      <c r="E14" s="98"/>
      <c r="F14" s="51">
        <f>F8-F11</f>
        <v>240000</v>
      </c>
      <c r="G14" s="51">
        <f t="shared" si="1"/>
        <v>1999</v>
      </c>
      <c r="H14" s="51">
        <f>H8-H11</f>
        <v>241999</v>
      </c>
    </row>
    <row r="15" spans="1:8" ht="18" x14ac:dyDescent="0.25">
      <c r="A15" s="56"/>
      <c r="B15" s="64"/>
      <c r="C15" s="64"/>
      <c r="D15" s="64"/>
      <c r="E15" s="64"/>
      <c r="F15" s="64"/>
      <c r="G15" s="65"/>
      <c r="H15" s="65"/>
    </row>
    <row r="16" spans="1:8" ht="18" customHeight="1" x14ac:dyDescent="0.25">
      <c r="A16" s="99" t="s">
        <v>34</v>
      </c>
      <c r="B16" s="99"/>
      <c r="C16" s="99"/>
      <c r="D16" s="99"/>
      <c r="E16" s="99"/>
      <c r="F16" s="99"/>
      <c r="G16" s="99"/>
      <c r="H16" s="99"/>
    </row>
    <row r="17" spans="1:8" ht="18" x14ac:dyDescent="0.25">
      <c r="A17" s="56"/>
      <c r="B17" s="64"/>
      <c r="C17" s="64"/>
      <c r="D17" s="64"/>
      <c r="E17" s="64"/>
      <c r="F17" s="64"/>
      <c r="G17" s="65"/>
      <c r="H17" s="65"/>
    </row>
    <row r="18" spans="1:8" ht="25.5" x14ac:dyDescent="0.25">
      <c r="A18" s="48"/>
      <c r="B18" s="49"/>
      <c r="C18" s="49"/>
      <c r="D18" s="50"/>
      <c r="E18" s="61"/>
      <c r="F18" s="62" t="s">
        <v>10</v>
      </c>
      <c r="G18" s="62" t="s">
        <v>122</v>
      </c>
      <c r="H18" s="62" t="s">
        <v>35</v>
      </c>
    </row>
    <row r="19" spans="1:8" ht="15.75" customHeight="1" x14ac:dyDescent="0.25">
      <c r="A19" s="93" t="s">
        <v>6</v>
      </c>
      <c r="B19" s="94"/>
      <c r="C19" s="94"/>
      <c r="D19" s="94"/>
      <c r="E19" s="95"/>
      <c r="F19" s="52">
        <v>0</v>
      </c>
      <c r="G19" s="52">
        <f>H19-F19</f>
        <v>0</v>
      </c>
      <c r="H19" s="52">
        <v>0</v>
      </c>
    </row>
    <row r="20" spans="1:8" ht="15" customHeight="1" x14ac:dyDescent="0.25">
      <c r="A20" s="93" t="s">
        <v>7</v>
      </c>
      <c r="B20" s="94"/>
      <c r="C20" s="94"/>
      <c r="D20" s="94"/>
      <c r="E20" s="95"/>
      <c r="F20" s="52">
        <v>19000</v>
      </c>
      <c r="G20" s="52">
        <f t="shared" ref="G20:G21" si="3">H20-F20</f>
        <v>2000</v>
      </c>
      <c r="H20" s="52">
        <v>21000</v>
      </c>
    </row>
    <row r="21" spans="1:8" ht="15" customHeight="1" x14ac:dyDescent="0.25">
      <c r="A21" s="96" t="s">
        <v>8</v>
      </c>
      <c r="B21" s="97"/>
      <c r="C21" s="97"/>
      <c r="D21" s="97"/>
      <c r="E21" s="98"/>
      <c r="F21" s="51">
        <f t="shared" ref="F21:H21" si="4">F19-F20</f>
        <v>-19000</v>
      </c>
      <c r="G21" s="52">
        <f t="shared" si="3"/>
        <v>-2000</v>
      </c>
      <c r="H21" s="51">
        <f t="shared" si="4"/>
        <v>-21000</v>
      </c>
    </row>
    <row r="22" spans="1:8" ht="15" customHeight="1" x14ac:dyDescent="0.25">
      <c r="A22" s="66"/>
      <c r="B22" s="64"/>
      <c r="C22" s="64"/>
      <c r="D22" s="64"/>
      <c r="E22" s="64"/>
      <c r="F22" s="64"/>
      <c r="G22" s="65"/>
      <c r="H22" s="65"/>
    </row>
    <row r="23" spans="1:8" ht="15" customHeight="1" x14ac:dyDescent="0.25">
      <c r="A23" s="99" t="s">
        <v>102</v>
      </c>
      <c r="B23" s="99"/>
      <c r="C23" s="99"/>
      <c r="D23" s="99"/>
      <c r="E23" s="99"/>
      <c r="F23" s="99"/>
      <c r="G23" s="99"/>
      <c r="H23" s="99"/>
    </row>
    <row r="24" spans="1:8" ht="15" customHeight="1" x14ac:dyDescent="0.25">
      <c r="A24" s="66"/>
      <c r="B24" s="64"/>
      <c r="C24" s="64"/>
      <c r="D24" s="64"/>
      <c r="E24" s="64"/>
      <c r="F24" s="64"/>
      <c r="G24" s="65"/>
      <c r="H24" s="65"/>
    </row>
    <row r="25" spans="1:8" ht="11.25" customHeight="1" x14ac:dyDescent="0.25">
      <c r="A25" s="48"/>
      <c r="B25" s="49"/>
      <c r="C25" s="49"/>
      <c r="D25" s="50"/>
      <c r="E25" s="61"/>
      <c r="F25" s="62" t="s">
        <v>10</v>
      </c>
      <c r="G25" s="62" t="s">
        <v>122</v>
      </c>
      <c r="H25" s="62" t="s">
        <v>35</v>
      </c>
    </row>
    <row r="26" spans="1:8" ht="18.75" customHeight="1" x14ac:dyDescent="0.25">
      <c r="A26" s="100" t="s">
        <v>114</v>
      </c>
      <c r="B26" s="101"/>
      <c r="C26" s="101"/>
      <c r="D26" s="101"/>
      <c r="E26" s="102"/>
      <c r="F26" s="53"/>
      <c r="G26" s="53">
        <f>H26-F26</f>
        <v>0</v>
      </c>
      <c r="H26" s="88">
        <v>0</v>
      </c>
    </row>
    <row r="27" spans="1:8" ht="30" customHeight="1" x14ac:dyDescent="0.25">
      <c r="A27" s="103" t="s">
        <v>112</v>
      </c>
      <c r="B27" s="104"/>
      <c r="C27" s="104"/>
      <c r="D27" s="104"/>
      <c r="E27" s="105"/>
      <c r="F27" s="54">
        <v>-221000</v>
      </c>
      <c r="G27" s="53">
        <f>H27-F27</f>
        <v>1</v>
      </c>
      <c r="H27" s="89">
        <v>-220999</v>
      </c>
    </row>
    <row r="28" spans="1:8" ht="15" customHeight="1" x14ac:dyDescent="0.25">
      <c r="A28" s="46"/>
      <c r="B28" s="46"/>
      <c r="C28" s="46"/>
      <c r="D28" s="46"/>
      <c r="E28" s="46"/>
      <c r="F28" s="46"/>
      <c r="G28" s="46"/>
      <c r="H28" s="46"/>
    </row>
    <row r="29" spans="1:8" ht="9" customHeight="1" x14ac:dyDescent="0.25">
      <c r="A29" s="46"/>
      <c r="B29" s="46"/>
      <c r="C29" s="46"/>
      <c r="D29" s="46"/>
      <c r="E29" s="46"/>
      <c r="F29" s="46"/>
      <c r="G29" s="46"/>
      <c r="H29" s="46"/>
    </row>
    <row r="30" spans="1:8" x14ac:dyDescent="0.25">
      <c r="A30" s="90" t="s">
        <v>9</v>
      </c>
      <c r="B30" s="91"/>
      <c r="C30" s="91"/>
      <c r="D30" s="91"/>
      <c r="E30" s="92"/>
      <c r="F30" s="87">
        <f t="shared" ref="F30:H30" si="5">F14+F21+F27</f>
        <v>0</v>
      </c>
      <c r="G30" s="87">
        <f>G14+G21+G27</f>
        <v>0</v>
      </c>
      <c r="H30" s="87">
        <f t="shared" si="5"/>
        <v>0</v>
      </c>
    </row>
    <row r="31" spans="1:8" ht="15.75" x14ac:dyDescent="0.25">
      <c r="A31" s="67"/>
      <c r="B31" s="68"/>
      <c r="C31" s="68"/>
      <c r="D31" s="68"/>
      <c r="E31" s="68"/>
      <c r="F31" s="69"/>
      <c r="G31" s="69"/>
      <c r="H31" s="69"/>
    </row>
    <row r="32" spans="1:8" x14ac:dyDescent="0.25">
      <c r="A32" s="46"/>
      <c r="B32" s="46"/>
      <c r="C32" s="46"/>
      <c r="D32" s="46"/>
      <c r="E32" s="46"/>
      <c r="F32" s="46"/>
      <c r="G32" s="46"/>
      <c r="H32" s="46"/>
    </row>
    <row r="33" spans="1:8" x14ac:dyDescent="0.25">
      <c r="A33" s="46"/>
      <c r="B33" s="46"/>
      <c r="C33" s="46"/>
      <c r="D33" s="46"/>
      <c r="E33" s="46"/>
      <c r="F33" s="46"/>
      <c r="G33" s="46"/>
      <c r="H33" s="46"/>
    </row>
  </sheetData>
  <mergeCells count="17">
    <mergeCell ref="A5:H5"/>
    <mergeCell ref="A16:H16"/>
    <mergeCell ref="A1:H1"/>
    <mergeCell ref="A3:H3"/>
    <mergeCell ref="A10:E10"/>
    <mergeCell ref="A8:E8"/>
    <mergeCell ref="A9:E9"/>
    <mergeCell ref="A12:E12"/>
    <mergeCell ref="A13:E13"/>
    <mergeCell ref="A14:E14"/>
    <mergeCell ref="A30:E30"/>
    <mergeCell ref="A19:E19"/>
    <mergeCell ref="A20:E20"/>
    <mergeCell ref="A21:E21"/>
    <mergeCell ref="A23:H23"/>
    <mergeCell ref="A26:E26"/>
    <mergeCell ref="A27:E27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7"/>
  <sheetViews>
    <sheetView tabSelected="1"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7109375" customWidth="1"/>
    <col min="4" max="4" width="32.140625" customWidth="1"/>
    <col min="5" max="7" width="25.28515625" customWidth="1"/>
  </cols>
  <sheetData>
    <row r="1" spans="1:8" ht="59.25" customHeight="1" x14ac:dyDescent="0.25">
      <c r="A1" s="99" t="s">
        <v>115</v>
      </c>
      <c r="B1" s="99"/>
      <c r="C1" s="99"/>
      <c r="D1" s="99"/>
      <c r="E1" s="99"/>
      <c r="F1" s="99"/>
      <c r="G1" s="99"/>
    </row>
    <row r="2" spans="1:8" ht="15.75" x14ac:dyDescent="0.25">
      <c r="A2" s="114" t="s">
        <v>27</v>
      </c>
      <c r="B2" s="114"/>
      <c r="C2" s="114"/>
      <c r="D2" s="114"/>
      <c r="E2" s="114"/>
      <c r="F2" s="114"/>
      <c r="G2" s="116"/>
    </row>
    <row r="3" spans="1:8" ht="18" x14ac:dyDescent="0.25">
      <c r="A3" s="1"/>
      <c r="B3" s="1"/>
      <c r="C3" s="1"/>
      <c r="D3" s="1"/>
      <c r="E3" s="1"/>
      <c r="F3" s="1"/>
      <c r="G3" s="2"/>
    </row>
    <row r="4" spans="1:8" ht="18" customHeight="1" x14ac:dyDescent="0.25">
      <c r="A4" s="114" t="s">
        <v>12</v>
      </c>
      <c r="B4" s="117"/>
      <c r="C4" s="117"/>
      <c r="D4" s="117"/>
      <c r="E4" s="117"/>
      <c r="F4" s="117"/>
      <c r="G4" s="117"/>
    </row>
    <row r="5" spans="1:8" ht="18" x14ac:dyDescent="0.25">
      <c r="A5" s="1"/>
      <c r="B5" s="1"/>
      <c r="C5" s="1"/>
      <c r="D5" s="1"/>
      <c r="E5" s="1"/>
      <c r="F5" s="1"/>
      <c r="G5" s="2"/>
    </row>
    <row r="6" spans="1:8" ht="15.75" x14ac:dyDescent="0.25">
      <c r="A6" s="114" t="s">
        <v>43</v>
      </c>
      <c r="B6" s="115"/>
      <c r="C6" s="115"/>
      <c r="D6" s="115"/>
      <c r="E6" s="115"/>
      <c r="F6" s="115"/>
      <c r="G6" s="115"/>
    </row>
    <row r="7" spans="1:8" ht="18" x14ac:dyDescent="0.25">
      <c r="A7" s="1"/>
      <c r="B7" s="1"/>
      <c r="C7" s="1"/>
      <c r="D7" s="1"/>
      <c r="E7" s="1"/>
      <c r="F7" s="1"/>
      <c r="G7" s="2"/>
    </row>
    <row r="8" spans="1:8" x14ac:dyDescent="0.25">
      <c r="A8" s="13" t="s">
        <v>13</v>
      </c>
      <c r="B8" s="12" t="s">
        <v>14</v>
      </c>
      <c r="C8" s="12" t="s">
        <v>15</v>
      </c>
      <c r="D8" s="12" t="s">
        <v>11</v>
      </c>
      <c r="E8" s="13" t="s">
        <v>10</v>
      </c>
      <c r="F8" s="13" t="s">
        <v>122</v>
      </c>
      <c r="G8" s="13" t="s">
        <v>117</v>
      </c>
    </row>
    <row r="9" spans="1:8" ht="15.75" customHeight="1" x14ac:dyDescent="0.25">
      <c r="A9" s="5">
        <v>6</v>
      </c>
      <c r="B9" s="5"/>
      <c r="C9" s="5"/>
      <c r="D9" s="5" t="s">
        <v>16</v>
      </c>
      <c r="E9" s="3">
        <f>E10+E16+E19+E21+E23</f>
        <v>4644000</v>
      </c>
      <c r="F9" s="4">
        <f>G9-E9</f>
        <v>4000</v>
      </c>
      <c r="G9" s="4">
        <f>G10++G14+G16+G19+G21+G23</f>
        <v>4648000</v>
      </c>
      <c r="H9" s="85"/>
    </row>
    <row r="10" spans="1:8" ht="25.5" x14ac:dyDescent="0.25">
      <c r="A10" s="5"/>
      <c r="B10" s="10">
        <v>63</v>
      </c>
      <c r="C10" s="10"/>
      <c r="D10" s="10" t="s">
        <v>36</v>
      </c>
      <c r="E10" s="4">
        <f>SUM(E11:E13)</f>
        <v>1014000</v>
      </c>
      <c r="F10" s="4">
        <f t="shared" ref="F10:F24" si="0">G10-E10</f>
        <v>-207000</v>
      </c>
      <c r="G10" s="4">
        <f t="shared" ref="G10" si="1">SUM(G11:G13)</f>
        <v>807000</v>
      </c>
    </row>
    <row r="11" spans="1:8" x14ac:dyDescent="0.25">
      <c r="A11" s="6"/>
      <c r="B11" s="6"/>
      <c r="C11" s="7">
        <v>21</v>
      </c>
      <c r="D11" s="7" t="s">
        <v>69</v>
      </c>
      <c r="E11" s="4">
        <v>904000</v>
      </c>
      <c r="F11" s="4">
        <f t="shared" si="0"/>
        <v>-224000</v>
      </c>
      <c r="G11" s="4">
        <v>680000</v>
      </c>
    </row>
    <row r="12" spans="1:8" x14ac:dyDescent="0.25">
      <c r="A12" s="6"/>
      <c r="B12" s="6"/>
      <c r="C12" s="7">
        <v>22</v>
      </c>
      <c r="D12" s="7" t="s">
        <v>81</v>
      </c>
      <c r="E12" s="4">
        <v>20000</v>
      </c>
      <c r="F12" s="4">
        <f t="shared" si="0"/>
        <v>-4000</v>
      </c>
      <c r="G12" s="4">
        <v>16000</v>
      </c>
    </row>
    <row r="13" spans="1:8" x14ac:dyDescent="0.25">
      <c r="A13" s="6"/>
      <c r="B13" s="6"/>
      <c r="C13" s="7">
        <v>23</v>
      </c>
      <c r="D13" s="7" t="s">
        <v>37</v>
      </c>
      <c r="E13" s="4">
        <v>90000</v>
      </c>
      <c r="F13" s="4">
        <f t="shared" si="0"/>
        <v>21000</v>
      </c>
      <c r="G13" s="4">
        <v>111000</v>
      </c>
    </row>
    <row r="14" spans="1:8" s="46" customFormat="1" x14ac:dyDescent="0.25">
      <c r="A14" s="5"/>
      <c r="B14" s="10">
        <v>64</v>
      </c>
      <c r="C14" s="10"/>
      <c r="D14" s="10" t="s">
        <v>125</v>
      </c>
      <c r="E14" s="4">
        <f>SUM(E15)</f>
        <v>0</v>
      </c>
      <c r="F14" s="4">
        <f t="shared" si="0"/>
        <v>1000</v>
      </c>
      <c r="G14" s="4">
        <f>SUM(G15)</f>
        <v>1000</v>
      </c>
    </row>
    <row r="15" spans="1:8" s="46" customFormat="1" x14ac:dyDescent="0.25">
      <c r="A15" s="6"/>
      <c r="B15" s="6"/>
      <c r="C15" s="7">
        <v>11</v>
      </c>
      <c r="D15" s="7" t="s">
        <v>17</v>
      </c>
      <c r="E15" s="4">
        <v>0</v>
      </c>
      <c r="F15" s="4">
        <f t="shared" si="0"/>
        <v>1000</v>
      </c>
      <c r="G15" s="4">
        <v>1000</v>
      </c>
    </row>
    <row r="16" spans="1:8" s="37" customFormat="1" ht="38.25" x14ac:dyDescent="0.25">
      <c r="A16" s="24"/>
      <c r="B16" s="24">
        <v>65</v>
      </c>
      <c r="C16" s="11"/>
      <c r="D16" s="11" t="s">
        <v>86</v>
      </c>
      <c r="E16" s="36">
        <f>E17</f>
        <v>10000</v>
      </c>
      <c r="F16" s="4">
        <f t="shared" si="0"/>
        <v>74000</v>
      </c>
      <c r="G16" s="36">
        <f>SUM(G17:G18)</f>
        <v>84000</v>
      </c>
    </row>
    <row r="17" spans="1:7" x14ac:dyDescent="0.25">
      <c r="A17" s="6"/>
      <c r="B17" s="6"/>
      <c r="C17" s="7">
        <v>445</v>
      </c>
      <c r="D17" s="7" t="s">
        <v>38</v>
      </c>
      <c r="E17" s="4">
        <v>10000</v>
      </c>
      <c r="F17" s="4">
        <f t="shared" si="0"/>
        <v>17000</v>
      </c>
      <c r="G17" s="4">
        <v>27000</v>
      </c>
    </row>
    <row r="18" spans="1:7" s="46" customFormat="1" x14ac:dyDescent="0.25">
      <c r="A18" s="6"/>
      <c r="B18" s="6"/>
      <c r="C18" s="7">
        <v>52</v>
      </c>
      <c r="D18" s="7" t="s">
        <v>121</v>
      </c>
      <c r="E18" s="3">
        <v>0</v>
      </c>
      <c r="F18" s="4">
        <f t="shared" si="0"/>
        <v>57000</v>
      </c>
      <c r="G18" s="4">
        <v>57000</v>
      </c>
    </row>
    <row r="19" spans="1:7" ht="25.5" x14ac:dyDescent="0.25">
      <c r="A19" s="6"/>
      <c r="B19" s="6">
        <v>66</v>
      </c>
      <c r="C19" s="7"/>
      <c r="D19" s="10" t="s">
        <v>85</v>
      </c>
      <c r="E19" s="3">
        <f>SUM(E20:E20)</f>
        <v>120000</v>
      </c>
      <c r="F19" s="4">
        <f t="shared" si="0"/>
        <v>38000</v>
      </c>
      <c r="G19" s="4">
        <f>SUM(G20:G20)</f>
        <v>158000</v>
      </c>
    </row>
    <row r="20" spans="1:7" x14ac:dyDescent="0.25">
      <c r="A20" s="6"/>
      <c r="B20" s="17"/>
      <c r="C20" s="7">
        <v>71</v>
      </c>
      <c r="D20" s="10" t="s">
        <v>32</v>
      </c>
      <c r="E20" s="4">
        <v>120000</v>
      </c>
      <c r="F20" s="4">
        <f t="shared" si="0"/>
        <v>38000</v>
      </c>
      <c r="G20" s="4">
        <v>158000</v>
      </c>
    </row>
    <row r="21" spans="1:7" ht="25.5" x14ac:dyDescent="0.25">
      <c r="A21" s="6"/>
      <c r="B21" s="6">
        <v>67</v>
      </c>
      <c r="C21" s="7"/>
      <c r="D21" s="10" t="s">
        <v>100</v>
      </c>
      <c r="E21" s="70">
        <f>E22</f>
        <v>3500000</v>
      </c>
      <c r="F21" s="4">
        <f t="shared" si="0"/>
        <v>92000</v>
      </c>
      <c r="G21" s="4">
        <f t="shared" ref="G21" si="2">G22</f>
        <v>3592000</v>
      </c>
    </row>
    <row r="22" spans="1:7" x14ac:dyDescent="0.25">
      <c r="A22" s="6"/>
      <c r="B22" s="17"/>
      <c r="C22" s="7">
        <v>11</v>
      </c>
      <c r="D22" s="10" t="s">
        <v>17</v>
      </c>
      <c r="E22" s="70">
        <v>3500000</v>
      </c>
      <c r="F22" s="4">
        <f t="shared" si="0"/>
        <v>92000</v>
      </c>
      <c r="G22" s="4">
        <v>3592000</v>
      </c>
    </row>
    <row r="23" spans="1:7" x14ac:dyDescent="0.25">
      <c r="A23" s="6"/>
      <c r="B23" s="6">
        <v>68</v>
      </c>
      <c r="C23" s="7"/>
      <c r="D23" s="10" t="s">
        <v>87</v>
      </c>
      <c r="E23" s="4">
        <v>0</v>
      </c>
      <c r="F23" s="4">
        <f t="shared" si="0"/>
        <v>6000</v>
      </c>
      <c r="G23" s="4">
        <f t="shared" ref="G23" si="3">G24</f>
        <v>6000</v>
      </c>
    </row>
    <row r="24" spans="1:7" x14ac:dyDescent="0.25">
      <c r="A24" s="6"/>
      <c r="B24" s="6"/>
      <c r="C24" s="7">
        <v>71</v>
      </c>
      <c r="D24" s="10" t="s">
        <v>32</v>
      </c>
      <c r="E24" s="4">
        <v>0</v>
      </c>
      <c r="F24" s="4">
        <f t="shared" si="0"/>
        <v>6000</v>
      </c>
      <c r="G24" s="4">
        <v>6000</v>
      </c>
    </row>
    <row r="25" spans="1:7" s="46" customFormat="1" x14ac:dyDescent="0.25">
      <c r="A25" s="80"/>
      <c r="B25" s="81"/>
      <c r="C25" s="82"/>
      <c r="D25" s="83"/>
      <c r="E25" s="84"/>
      <c r="F25" s="84"/>
      <c r="G25" s="84"/>
    </row>
    <row r="26" spans="1:7" s="46" customFormat="1" x14ac:dyDescent="0.25">
      <c r="A26" s="112" t="s">
        <v>105</v>
      </c>
      <c r="B26" s="113"/>
      <c r="C26" s="113"/>
      <c r="D26" s="113"/>
      <c r="E26" s="113"/>
      <c r="F26" s="113"/>
      <c r="G26" s="113"/>
    </row>
    <row r="27" spans="1:7" s="46" customFormat="1" x14ac:dyDescent="0.25">
      <c r="A27" s="6">
        <v>9</v>
      </c>
      <c r="B27" s="6"/>
      <c r="C27" s="7"/>
      <c r="D27" s="10" t="s">
        <v>110</v>
      </c>
      <c r="E27" s="3">
        <f t="shared" ref="E27:G27" si="4">E28</f>
        <v>0</v>
      </c>
      <c r="F27" s="3">
        <f t="shared" si="4"/>
        <v>0</v>
      </c>
      <c r="G27" s="3">
        <f t="shared" si="4"/>
        <v>4217</v>
      </c>
    </row>
    <row r="28" spans="1:7" s="46" customFormat="1" x14ac:dyDescent="0.25">
      <c r="A28" s="6"/>
      <c r="B28" s="6">
        <v>92</v>
      </c>
      <c r="C28" s="7"/>
      <c r="D28" s="10" t="s">
        <v>109</v>
      </c>
      <c r="E28" s="3">
        <f>SUM(E29:E30)</f>
        <v>0</v>
      </c>
      <c r="F28" s="3">
        <f>SUM(F29:F30)</f>
        <v>0</v>
      </c>
      <c r="G28" s="3">
        <f>SUM(G29:G30)</f>
        <v>4217</v>
      </c>
    </row>
    <row r="29" spans="1:7" s="79" customFormat="1" x14ac:dyDescent="0.25">
      <c r="A29" s="75"/>
      <c r="B29" s="76"/>
      <c r="C29" s="77">
        <v>94</v>
      </c>
      <c r="D29" s="78" t="s">
        <v>106</v>
      </c>
      <c r="E29" s="70">
        <v>0</v>
      </c>
      <c r="F29" s="70">
        <v>0</v>
      </c>
      <c r="G29" s="70">
        <v>742</v>
      </c>
    </row>
    <row r="30" spans="1:7" s="79" customFormat="1" x14ac:dyDescent="0.25">
      <c r="A30" s="75"/>
      <c r="B30" s="76"/>
      <c r="C30" s="77">
        <v>97</v>
      </c>
      <c r="D30" s="78" t="s">
        <v>104</v>
      </c>
      <c r="E30" s="70">
        <v>0</v>
      </c>
      <c r="F30" s="70">
        <v>0</v>
      </c>
      <c r="G30" s="70">
        <v>3475</v>
      </c>
    </row>
    <row r="31" spans="1:7" ht="15.75" x14ac:dyDescent="0.25">
      <c r="A31" s="114"/>
      <c r="B31" s="115"/>
      <c r="C31" s="115"/>
      <c r="D31" s="115"/>
      <c r="E31" s="115"/>
      <c r="F31" s="115"/>
      <c r="G31" s="115"/>
    </row>
    <row r="32" spans="1:7" ht="18" x14ac:dyDescent="0.25">
      <c r="A32" s="1"/>
      <c r="B32" s="1"/>
      <c r="C32" s="1"/>
      <c r="D32" s="1"/>
      <c r="E32" s="1"/>
      <c r="F32" s="1"/>
      <c r="G32" s="2"/>
    </row>
    <row r="33" spans="1:8" x14ac:dyDescent="0.25">
      <c r="A33" s="13"/>
      <c r="B33" s="12" t="s">
        <v>14</v>
      </c>
      <c r="C33" s="12" t="s">
        <v>15</v>
      </c>
      <c r="D33" s="12" t="s">
        <v>18</v>
      </c>
      <c r="E33" s="13" t="s">
        <v>10</v>
      </c>
      <c r="F33" s="13" t="s">
        <v>116</v>
      </c>
      <c r="G33" s="13" t="s">
        <v>117</v>
      </c>
    </row>
    <row r="34" spans="1:8" ht="15.75" customHeight="1" x14ac:dyDescent="0.25">
      <c r="A34" s="5"/>
      <c r="B34" s="5"/>
      <c r="C34" s="5"/>
      <c r="D34" s="5" t="s">
        <v>19</v>
      </c>
      <c r="E34" s="4">
        <f>E35+E37+E47+E50+E55</f>
        <v>4625000</v>
      </c>
      <c r="F34" s="4">
        <f>G34-E34</f>
        <v>6217</v>
      </c>
      <c r="G34" s="4">
        <f>G35+G37+G47+G50+G55</f>
        <v>4631217</v>
      </c>
      <c r="H34" s="86"/>
    </row>
    <row r="35" spans="1:8" ht="15.75" customHeight="1" x14ac:dyDescent="0.25">
      <c r="A35" s="5"/>
      <c r="B35" s="10">
        <v>31</v>
      </c>
      <c r="C35" s="10"/>
      <c r="D35" s="10" t="s">
        <v>20</v>
      </c>
      <c r="E35" s="3">
        <f>E36</f>
        <v>2763000</v>
      </c>
      <c r="F35" s="4">
        <f t="shared" ref="F35:F56" si="5">G35-E35</f>
        <v>-96000</v>
      </c>
      <c r="G35" s="4">
        <f t="shared" ref="G35" si="6">G36</f>
        <v>2667000</v>
      </c>
    </row>
    <row r="36" spans="1:8" x14ac:dyDescent="0.25">
      <c r="A36" s="6"/>
      <c r="B36" s="6"/>
      <c r="C36" s="7">
        <v>11</v>
      </c>
      <c r="D36" s="7" t="s">
        <v>17</v>
      </c>
      <c r="E36" s="4">
        <v>2763000</v>
      </c>
      <c r="F36" s="4">
        <f t="shared" si="5"/>
        <v>-96000</v>
      </c>
      <c r="G36" s="4">
        <v>2667000</v>
      </c>
    </row>
    <row r="37" spans="1:8" x14ac:dyDescent="0.25">
      <c r="A37" s="6"/>
      <c r="B37" s="6">
        <v>32</v>
      </c>
      <c r="C37" s="7"/>
      <c r="D37" s="6" t="s">
        <v>30</v>
      </c>
      <c r="E37" s="4">
        <f>SUM(E38:E46)</f>
        <v>1149000</v>
      </c>
      <c r="F37" s="4">
        <f t="shared" si="5"/>
        <v>231217</v>
      </c>
      <c r="G37" s="4">
        <f>SUM(G38:G46)</f>
        <v>1380217</v>
      </c>
    </row>
    <row r="38" spans="1:8" x14ac:dyDescent="0.25">
      <c r="A38" s="6"/>
      <c r="B38" s="6"/>
      <c r="C38" s="7">
        <v>11</v>
      </c>
      <c r="D38" s="7" t="s">
        <v>17</v>
      </c>
      <c r="E38" s="4">
        <v>685000</v>
      </c>
      <c r="F38" s="4">
        <f t="shared" si="5"/>
        <v>76000</v>
      </c>
      <c r="G38" s="4">
        <v>761000</v>
      </c>
    </row>
    <row r="39" spans="1:8" x14ac:dyDescent="0.25">
      <c r="A39" s="6"/>
      <c r="B39" s="17"/>
      <c r="C39" s="7">
        <v>21</v>
      </c>
      <c r="D39" s="11" t="s">
        <v>88</v>
      </c>
      <c r="E39" s="4">
        <v>224000</v>
      </c>
      <c r="F39" s="4">
        <f t="shared" si="5"/>
        <v>2000</v>
      </c>
      <c r="G39" s="4">
        <v>226000</v>
      </c>
    </row>
    <row r="40" spans="1:8" x14ac:dyDescent="0.25">
      <c r="A40" s="6"/>
      <c r="B40" s="17"/>
      <c r="C40" s="7">
        <v>22</v>
      </c>
      <c r="D40" s="11" t="s">
        <v>81</v>
      </c>
      <c r="E40" s="4">
        <v>20000</v>
      </c>
      <c r="F40" s="4">
        <f t="shared" si="5"/>
        <v>-4000</v>
      </c>
      <c r="G40" s="4">
        <v>16000</v>
      </c>
    </row>
    <row r="41" spans="1:8" x14ac:dyDescent="0.25">
      <c r="A41" s="6"/>
      <c r="B41" s="17"/>
      <c r="C41" s="7">
        <v>23</v>
      </c>
      <c r="D41" s="11" t="s">
        <v>37</v>
      </c>
      <c r="E41" s="4">
        <v>90000</v>
      </c>
      <c r="F41" s="4">
        <f t="shared" si="5"/>
        <v>20000</v>
      </c>
      <c r="G41" s="4">
        <v>110000</v>
      </c>
    </row>
    <row r="42" spans="1:8" x14ac:dyDescent="0.25">
      <c r="A42" s="6"/>
      <c r="B42" s="17"/>
      <c r="C42" s="7">
        <v>445</v>
      </c>
      <c r="D42" s="11" t="s">
        <v>38</v>
      </c>
      <c r="E42" s="4">
        <v>10000</v>
      </c>
      <c r="F42" s="4">
        <f t="shared" si="5"/>
        <v>17000</v>
      </c>
      <c r="G42" s="4">
        <v>27000</v>
      </c>
    </row>
    <row r="43" spans="1:8" s="46" customFormat="1" x14ac:dyDescent="0.25">
      <c r="A43" s="6"/>
      <c r="B43" s="17"/>
      <c r="C43" s="7">
        <v>52</v>
      </c>
      <c r="D43" s="11" t="s">
        <v>121</v>
      </c>
      <c r="E43" s="4">
        <v>0</v>
      </c>
      <c r="F43" s="4">
        <f t="shared" si="5"/>
        <v>57000</v>
      </c>
      <c r="G43" s="4">
        <v>57000</v>
      </c>
    </row>
    <row r="44" spans="1:8" s="46" customFormat="1" x14ac:dyDescent="0.25">
      <c r="A44" s="71"/>
      <c r="B44" s="72"/>
      <c r="C44" s="73">
        <v>94</v>
      </c>
      <c r="D44" s="73" t="s">
        <v>106</v>
      </c>
      <c r="E44" s="74"/>
      <c r="F44" s="4">
        <f t="shared" si="5"/>
        <v>742</v>
      </c>
      <c r="G44" s="74">
        <v>742</v>
      </c>
    </row>
    <row r="45" spans="1:8" s="46" customFormat="1" x14ac:dyDescent="0.25">
      <c r="A45" s="6"/>
      <c r="B45" s="17"/>
      <c r="C45" s="7">
        <v>71</v>
      </c>
      <c r="D45" s="11" t="s">
        <v>32</v>
      </c>
      <c r="E45" s="4">
        <v>120000</v>
      </c>
      <c r="F45" s="4">
        <f t="shared" si="5"/>
        <v>59000</v>
      </c>
      <c r="G45" s="4">
        <v>179000</v>
      </c>
    </row>
    <row r="46" spans="1:8" s="46" customFormat="1" x14ac:dyDescent="0.25">
      <c r="A46" s="71"/>
      <c r="B46" s="72"/>
      <c r="C46" s="73">
        <v>97</v>
      </c>
      <c r="D46" s="73" t="s">
        <v>104</v>
      </c>
      <c r="E46" s="74"/>
      <c r="F46" s="4">
        <f t="shared" si="5"/>
        <v>3475</v>
      </c>
      <c r="G46" s="74">
        <v>3475</v>
      </c>
    </row>
    <row r="47" spans="1:8" x14ac:dyDescent="0.25">
      <c r="A47" s="6"/>
      <c r="B47" s="6">
        <v>34</v>
      </c>
      <c r="C47" s="7"/>
      <c r="D47" s="6" t="s">
        <v>58</v>
      </c>
      <c r="E47" s="3">
        <f>E48</f>
        <v>2000</v>
      </c>
      <c r="F47" s="4">
        <f t="shared" si="5"/>
        <v>2000</v>
      </c>
      <c r="G47" s="4">
        <f t="shared" ref="G47" si="7">G48</f>
        <v>4000</v>
      </c>
    </row>
    <row r="48" spans="1:8" x14ac:dyDescent="0.25">
      <c r="A48" s="6"/>
      <c r="B48" s="6"/>
      <c r="C48" s="7">
        <v>11</v>
      </c>
      <c r="D48" s="7" t="s">
        <v>17</v>
      </c>
      <c r="E48" s="4">
        <v>2000</v>
      </c>
      <c r="F48" s="4">
        <f t="shared" si="5"/>
        <v>2000</v>
      </c>
      <c r="G48" s="4">
        <v>4000</v>
      </c>
    </row>
    <row r="49" spans="1:7" ht="25.5" x14ac:dyDescent="0.25">
      <c r="A49" s="8"/>
      <c r="B49" s="9"/>
      <c r="C49" s="9"/>
      <c r="D49" s="15" t="s">
        <v>21</v>
      </c>
      <c r="E49" s="4">
        <f>E50+E55</f>
        <v>711000</v>
      </c>
      <c r="F49" s="4">
        <f t="shared" si="5"/>
        <v>-131000</v>
      </c>
      <c r="G49" s="4">
        <f>G50+G55</f>
        <v>580000</v>
      </c>
    </row>
    <row r="50" spans="1:7" ht="25.5" x14ac:dyDescent="0.25">
      <c r="A50" s="10"/>
      <c r="B50" s="10">
        <v>42</v>
      </c>
      <c r="C50" s="10"/>
      <c r="D50" s="16" t="s">
        <v>61</v>
      </c>
      <c r="E50" s="4">
        <f>SUM(E51:E54)</f>
        <v>61000</v>
      </c>
      <c r="F50" s="4">
        <f t="shared" si="5"/>
        <v>19000</v>
      </c>
      <c r="G50" s="4">
        <f>SUM(G51:G54)</f>
        <v>80000</v>
      </c>
    </row>
    <row r="51" spans="1:7" x14ac:dyDescent="0.25">
      <c r="A51" s="10"/>
      <c r="B51" s="10"/>
      <c r="C51" s="7">
        <v>11</v>
      </c>
      <c r="D51" s="7" t="s">
        <v>17</v>
      </c>
      <c r="E51" s="4">
        <v>31000</v>
      </c>
      <c r="F51" s="4">
        <f t="shared" si="5"/>
        <v>29000</v>
      </c>
      <c r="G51" s="4">
        <v>60000</v>
      </c>
    </row>
    <row r="52" spans="1:7" x14ac:dyDescent="0.25">
      <c r="A52" s="10"/>
      <c r="B52" s="10"/>
      <c r="C52" s="7">
        <v>21</v>
      </c>
      <c r="D52" s="7" t="s">
        <v>69</v>
      </c>
      <c r="E52" s="4">
        <v>30000</v>
      </c>
      <c r="F52" s="4">
        <f t="shared" si="5"/>
        <v>-30000</v>
      </c>
      <c r="G52" s="4">
        <v>0</v>
      </c>
    </row>
    <row r="53" spans="1:7" s="46" customFormat="1" x14ac:dyDescent="0.25">
      <c r="A53" s="10"/>
      <c r="B53" s="10"/>
      <c r="C53" s="7">
        <v>23</v>
      </c>
      <c r="D53" s="7" t="s">
        <v>37</v>
      </c>
      <c r="E53" s="4">
        <v>0</v>
      </c>
      <c r="F53" s="4">
        <f t="shared" si="5"/>
        <v>1000</v>
      </c>
      <c r="G53" s="4">
        <v>1000</v>
      </c>
    </row>
    <row r="54" spans="1:7" x14ac:dyDescent="0.25">
      <c r="A54" s="10"/>
      <c r="B54" s="10"/>
      <c r="C54" s="7">
        <v>71</v>
      </c>
      <c r="D54" s="7" t="s">
        <v>32</v>
      </c>
      <c r="E54" s="4">
        <v>0</v>
      </c>
      <c r="F54" s="4">
        <f t="shared" si="5"/>
        <v>19000</v>
      </c>
      <c r="G54" s="4">
        <v>19000</v>
      </c>
    </row>
    <row r="55" spans="1:7" s="37" customFormat="1" ht="25.5" x14ac:dyDescent="0.25">
      <c r="A55" s="10"/>
      <c r="B55" s="10">
        <v>45</v>
      </c>
      <c r="C55" s="11"/>
      <c r="D55" s="11" t="s">
        <v>73</v>
      </c>
      <c r="E55" s="36">
        <f>SUM(E56:E56)</f>
        <v>650000</v>
      </c>
      <c r="F55" s="4">
        <f t="shared" si="5"/>
        <v>-150000</v>
      </c>
      <c r="G55" s="36">
        <f>SUM(G56:G56)</f>
        <v>500000</v>
      </c>
    </row>
    <row r="56" spans="1:7" s="37" customFormat="1" x14ac:dyDescent="0.25">
      <c r="A56" s="10"/>
      <c r="B56" s="10"/>
      <c r="C56" s="11">
        <v>21</v>
      </c>
      <c r="D56" s="11" t="s">
        <v>69</v>
      </c>
      <c r="E56" s="36">
        <v>650000</v>
      </c>
      <c r="F56" s="4">
        <f t="shared" si="5"/>
        <v>-150000</v>
      </c>
      <c r="G56" s="36">
        <v>500000</v>
      </c>
    </row>
    <row r="57" spans="1:7" x14ac:dyDescent="0.25">
      <c r="C57" s="26"/>
      <c r="D57" s="26"/>
    </row>
    <row r="58" spans="1:7" x14ac:dyDescent="0.25">
      <c r="A58" s="112" t="s">
        <v>107</v>
      </c>
      <c r="B58" s="113"/>
      <c r="C58" s="113"/>
      <c r="D58" s="113"/>
      <c r="E58" s="113"/>
      <c r="F58" s="113"/>
      <c r="G58" s="164"/>
    </row>
    <row r="59" spans="1:7" x14ac:dyDescent="0.25">
      <c r="A59" s="6">
        <v>9</v>
      </c>
      <c r="B59" s="6"/>
      <c r="C59" s="7"/>
      <c r="D59" s="10" t="s">
        <v>110</v>
      </c>
      <c r="E59" s="3">
        <f t="shared" ref="E59:G60" si="8">E60</f>
        <v>0</v>
      </c>
      <c r="F59" s="3">
        <f t="shared" si="8"/>
        <v>0</v>
      </c>
      <c r="G59" s="3">
        <f t="shared" si="8"/>
        <v>225216</v>
      </c>
    </row>
    <row r="60" spans="1:7" x14ac:dyDescent="0.25">
      <c r="A60" s="6"/>
      <c r="B60" s="6">
        <v>92</v>
      </c>
      <c r="C60" s="7"/>
      <c r="D60" s="10" t="s">
        <v>111</v>
      </c>
      <c r="E60" s="3">
        <f t="shared" si="8"/>
        <v>0</v>
      </c>
      <c r="F60" s="3">
        <f t="shared" si="8"/>
        <v>0</v>
      </c>
      <c r="G60" s="3">
        <f t="shared" si="8"/>
        <v>225216</v>
      </c>
    </row>
    <row r="61" spans="1:7" x14ac:dyDescent="0.25">
      <c r="A61" s="75"/>
      <c r="B61" s="76"/>
      <c r="C61" s="77">
        <v>11</v>
      </c>
      <c r="D61" s="78" t="s">
        <v>108</v>
      </c>
      <c r="E61" s="70">
        <v>0</v>
      </c>
      <c r="F61" s="70"/>
      <c r="G61" s="70">
        <v>225216</v>
      </c>
    </row>
    <row r="67" spans="1:1" x14ac:dyDescent="0.25">
      <c r="A67" t="s">
        <v>103</v>
      </c>
    </row>
  </sheetData>
  <mergeCells count="7">
    <mergeCell ref="A1:G1"/>
    <mergeCell ref="A26:G26"/>
    <mergeCell ref="A58:G58"/>
    <mergeCell ref="A6:G6"/>
    <mergeCell ref="A31:G31"/>
    <mergeCell ref="A2:G2"/>
    <mergeCell ref="A4:G4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8"/>
  <sheetViews>
    <sheetView workbookViewId="0">
      <selection activeCell="A2" sqref="A2:D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8" x14ac:dyDescent="0.25">
      <c r="A1" s="1"/>
      <c r="B1" s="1"/>
      <c r="C1" s="1"/>
      <c r="D1" s="2"/>
    </row>
    <row r="2" spans="1:5" ht="15.75" x14ac:dyDescent="0.25">
      <c r="A2" s="114" t="s">
        <v>39</v>
      </c>
      <c r="B2" s="115"/>
      <c r="C2" s="115"/>
      <c r="D2" s="115"/>
    </row>
    <row r="3" spans="1:5" ht="18" x14ac:dyDescent="0.25">
      <c r="A3" s="1"/>
      <c r="B3" s="1"/>
      <c r="C3" s="1"/>
      <c r="D3" s="2"/>
    </row>
    <row r="4" spans="1:5" x14ac:dyDescent="0.25">
      <c r="A4" s="13" t="s">
        <v>101</v>
      </c>
      <c r="B4" s="13" t="s">
        <v>10</v>
      </c>
      <c r="C4" s="13" t="s">
        <v>122</v>
      </c>
      <c r="D4" s="13" t="s">
        <v>117</v>
      </c>
    </row>
    <row r="5" spans="1:5" ht="15.75" customHeight="1" x14ac:dyDescent="0.25">
      <c r="A5" s="5" t="s">
        <v>23</v>
      </c>
      <c r="B5" s="3">
        <f>B6+B8+B12+B15+B17</f>
        <v>4625000</v>
      </c>
      <c r="C5" s="4">
        <f>D5-B5</f>
        <v>2000</v>
      </c>
      <c r="D5" s="4">
        <f>D6+D8+D12+D15+D17</f>
        <v>4627000</v>
      </c>
      <c r="E5" s="86"/>
    </row>
    <row r="6" spans="1:5" ht="15.75" customHeight="1" x14ac:dyDescent="0.25">
      <c r="A6" s="5" t="s">
        <v>41</v>
      </c>
      <c r="B6" s="3">
        <f>B7</f>
        <v>3481000</v>
      </c>
      <c r="C6" s="4">
        <f t="shared" ref="C6:C18" si="0">D6-B6</f>
        <v>91000</v>
      </c>
      <c r="D6" s="4">
        <f>D7</f>
        <v>3572000</v>
      </c>
    </row>
    <row r="7" spans="1:5" x14ac:dyDescent="0.25">
      <c r="A7" s="22" t="s">
        <v>42</v>
      </c>
      <c r="B7" s="4">
        <v>3481000</v>
      </c>
      <c r="C7" s="4">
        <f t="shared" si="0"/>
        <v>91000</v>
      </c>
      <c r="D7" s="4">
        <v>3572000</v>
      </c>
    </row>
    <row r="8" spans="1:5" x14ac:dyDescent="0.25">
      <c r="A8" s="5" t="s">
        <v>91</v>
      </c>
      <c r="B8" s="3">
        <f>SUM(B9:B11)</f>
        <v>1014000</v>
      </c>
      <c r="C8" s="4">
        <f t="shared" si="0"/>
        <v>-207000</v>
      </c>
      <c r="D8" s="4">
        <f t="shared" ref="D8" si="1">SUM(D9:D11)</f>
        <v>807000</v>
      </c>
    </row>
    <row r="9" spans="1:5" x14ac:dyDescent="0.25">
      <c r="A9" s="22" t="s">
        <v>92</v>
      </c>
      <c r="B9" s="4">
        <v>904000</v>
      </c>
      <c r="C9" s="4">
        <f t="shared" si="0"/>
        <v>-224000</v>
      </c>
      <c r="D9" s="4">
        <v>680000</v>
      </c>
    </row>
    <row r="10" spans="1:5" x14ac:dyDescent="0.25">
      <c r="A10" s="22" t="s">
        <v>93</v>
      </c>
      <c r="B10" s="4">
        <v>20000</v>
      </c>
      <c r="C10" s="4">
        <f t="shared" si="0"/>
        <v>-4000</v>
      </c>
      <c r="D10" s="4">
        <v>16000</v>
      </c>
    </row>
    <row r="11" spans="1:5" x14ac:dyDescent="0.25">
      <c r="A11" s="22" t="s">
        <v>94</v>
      </c>
      <c r="B11" s="4">
        <v>90000</v>
      </c>
      <c r="C11" s="4">
        <f t="shared" si="0"/>
        <v>21000</v>
      </c>
      <c r="D11" s="4">
        <v>111000</v>
      </c>
    </row>
    <row r="12" spans="1:5" x14ac:dyDescent="0.25">
      <c r="A12" s="5" t="s">
        <v>95</v>
      </c>
      <c r="B12" s="3">
        <f>B13</f>
        <v>10000</v>
      </c>
      <c r="C12" s="4">
        <f t="shared" si="0"/>
        <v>17000</v>
      </c>
      <c r="D12" s="4">
        <f t="shared" ref="D12:D15" si="2">D13</f>
        <v>27000</v>
      </c>
    </row>
    <row r="13" spans="1:5" x14ac:dyDescent="0.25">
      <c r="A13" s="23" t="s">
        <v>96</v>
      </c>
      <c r="B13" s="3">
        <f>B14</f>
        <v>10000</v>
      </c>
      <c r="C13" s="4">
        <f t="shared" si="0"/>
        <v>17000</v>
      </c>
      <c r="D13" s="4">
        <f t="shared" si="2"/>
        <v>27000</v>
      </c>
    </row>
    <row r="14" spans="1:5" x14ac:dyDescent="0.25">
      <c r="A14" s="23" t="s">
        <v>97</v>
      </c>
      <c r="B14" s="4">
        <v>10000</v>
      </c>
      <c r="C14" s="4">
        <f t="shared" si="0"/>
        <v>17000</v>
      </c>
      <c r="D14" s="4">
        <v>27000</v>
      </c>
    </row>
    <row r="15" spans="1:5" s="46" customFormat="1" x14ac:dyDescent="0.25">
      <c r="A15" s="5" t="s">
        <v>123</v>
      </c>
      <c r="B15" s="3">
        <f>B16</f>
        <v>0</v>
      </c>
      <c r="C15" s="4">
        <f t="shared" si="0"/>
        <v>57000</v>
      </c>
      <c r="D15" s="4">
        <f t="shared" si="2"/>
        <v>57000</v>
      </c>
    </row>
    <row r="16" spans="1:5" s="46" customFormat="1" x14ac:dyDescent="0.25">
      <c r="A16" s="23" t="s">
        <v>124</v>
      </c>
      <c r="B16" s="3">
        <v>0</v>
      </c>
      <c r="C16" s="4">
        <f t="shared" si="0"/>
        <v>57000</v>
      </c>
      <c r="D16" s="4">
        <v>57000</v>
      </c>
    </row>
    <row r="17" spans="1:4" x14ac:dyDescent="0.25">
      <c r="A17" s="5" t="s">
        <v>98</v>
      </c>
      <c r="B17" s="3">
        <f>B18</f>
        <v>120000</v>
      </c>
      <c r="C17" s="4">
        <f t="shared" si="0"/>
        <v>44000</v>
      </c>
      <c r="D17" s="4">
        <f>D18</f>
        <v>164000</v>
      </c>
    </row>
    <row r="18" spans="1:4" x14ac:dyDescent="0.25">
      <c r="A18" s="23" t="s">
        <v>99</v>
      </c>
      <c r="B18" s="4">
        <v>120000</v>
      </c>
      <c r="C18" s="4">
        <f t="shared" si="0"/>
        <v>44000</v>
      </c>
      <c r="D18" s="4">
        <v>164000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45.75" customHeight="1" x14ac:dyDescent="0.25">
      <c r="A1" s="99" t="s">
        <v>115</v>
      </c>
      <c r="B1" s="99"/>
      <c r="C1" s="99"/>
      <c r="D1" s="99"/>
    </row>
    <row r="2" spans="1:5" ht="15.75" x14ac:dyDescent="0.25">
      <c r="A2" s="114" t="s">
        <v>40</v>
      </c>
      <c r="B2" s="115"/>
      <c r="C2" s="115"/>
      <c r="D2" s="115"/>
    </row>
    <row r="3" spans="1:5" ht="18" x14ac:dyDescent="0.25">
      <c r="A3" s="14"/>
      <c r="B3" s="14"/>
      <c r="C3" s="14"/>
      <c r="D3" s="2"/>
    </row>
    <row r="4" spans="1:5" x14ac:dyDescent="0.25">
      <c r="A4" s="13" t="s">
        <v>22</v>
      </c>
      <c r="B4" s="13" t="s">
        <v>10</v>
      </c>
      <c r="C4" s="13" t="s">
        <v>122</v>
      </c>
      <c r="D4" s="13" t="s">
        <v>117</v>
      </c>
    </row>
    <row r="5" spans="1:5" ht="15.75" customHeight="1" x14ac:dyDescent="0.25">
      <c r="A5" s="5" t="s">
        <v>23</v>
      </c>
      <c r="B5" s="4">
        <f t="shared" ref="B5:B6" si="0">B6</f>
        <v>4625000</v>
      </c>
      <c r="C5" s="4">
        <f>D5-B5</f>
        <v>2000</v>
      </c>
      <c r="D5" s="4">
        <f t="shared" ref="D5" si="1">D6</f>
        <v>4627000</v>
      </c>
      <c r="E5" s="86"/>
    </row>
    <row r="6" spans="1:5" ht="15.75" customHeight="1" x14ac:dyDescent="0.25">
      <c r="A6" s="5" t="s">
        <v>89</v>
      </c>
      <c r="B6" s="4">
        <f t="shared" si="0"/>
        <v>4625000</v>
      </c>
      <c r="C6" s="4">
        <f t="shared" ref="C6:C7" si="2">D6-B6</f>
        <v>2000</v>
      </c>
      <c r="D6" s="4">
        <f t="shared" ref="D6" si="3">D7</f>
        <v>4627000</v>
      </c>
    </row>
    <row r="7" spans="1:5" x14ac:dyDescent="0.25">
      <c r="A7" s="11" t="s">
        <v>90</v>
      </c>
      <c r="B7" s="4">
        <v>4625000</v>
      </c>
      <c r="C7" s="4">
        <f t="shared" si="2"/>
        <v>2000</v>
      </c>
      <c r="D7" s="4">
        <v>4627000</v>
      </c>
    </row>
  </sheetData>
  <mergeCells count="2">
    <mergeCell ref="A2:D2"/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8.75" customHeight="1" x14ac:dyDescent="0.25">
      <c r="A1" s="99" t="s">
        <v>119</v>
      </c>
      <c r="B1" s="99"/>
      <c r="C1" s="99"/>
      <c r="D1" s="99"/>
      <c r="E1" s="99"/>
      <c r="F1" s="99"/>
      <c r="G1" s="99"/>
    </row>
    <row r="2" spans="1:8" ht="15.75" x14ac:dyDescent="0.25">
      <c r="A2" s="114" t="s">
        <v>27</v>
      </c>
      <c r="B2" s="114"/>
      <c r="C2" s="114"/>
      <c r="D2" s="114"/>
      <c r="E2" s="114"/>
      <c r="F2" s="114"/>
      <c r="G2" s="116"/>
    </row>
    <row r="3" spans="1:8" ht="18" x14ac:dyDescent="0.25">
      <c r="A3" s="1"/>
      <c r="B3" s="1"/>
      <c r="C3" s="1"/>
      <c r="D3" s="1"/>
      <c r="E3" s="1"/>
      <c r="F3" s="1"/>
      <c r="G3" s="2"/>
    </row>
    <row r="4" spans="1:8" ht="18" customHeight="1" x14ac:dyDescent="0.25">
      <c r="A4" s="114" t="s">
        <v>24</v>
      </c>
      <c r="B4" s="117"/>
      <c r="C4" s="117"/>
      <c r="D4" s="117"/>
      <c r="E4" s="117"/>
      <c r="F4" s="117"/>
      <c r="G4" s="117"/>
    </row>
    <row r="5" spans="1:8" ht="18" x14ac:dyDescent="0.25">
      <c r="A5" s="1"/>
      <c r="B5" s="1"/>
      <c r="C5" s="1"/>
      <c r="D5" s="1"/>
      <c r="E5" s="1"/>
      <c r="F5" s="1"/>
      <c r="G5" s="2"/>
    </row>
    <row r="6" spans="1:8" x14ac:dyDescent="0.25">
      <c r="A6" s="13" t="s">
        <v>13</v>
      </c>
      <c r="B6" s="12" t="s">
        <v>14</v>
      </c>
      <c r="C6" s="12" t="s">
        <v>15</v>
      </c>
      <c r="D6" s="12" t="s">
        <v>29</v>
      </c>
      <c r="E6" s="13" t="s">
        <v>10</v>
      </c>
      <c r="F6" s="13" t="s">
        <v>122</v>
      </c>
      <c r="G6" s="13" t="s">
        <v>117</v>
      </c>
    </row>
    <row r="7" spans="1:8" ht="26.25" x14ac:dyDescent="0.25">
      <c r="A7" s="38">
        <v>5</v>
      </c>
      <c r="B7" s="39"/>
      <c r="C7" s="39"/>
      <c r="D7" s="40" t="s">
        <v>25</v>
      </c>
      <c r="E7" s="42">
        <f t="shared" ref="E7:E8" si="0">E8</f>
        <v>19000</v>
      </c>
      <c r="F7" s="45">
        <f>G7-E7</f>
        <v>2000</v>
      </c>
      <c r="G7" s="45">
        <f t="shared" ref="G7" si="1">G8</f>
        <v>21000</v>
      </c>
      <c r="H7" s="86"/>
    </row>
    <row r="8" spans="1:8" ht="26.25" x14ac:dyDescent="0.25">
      <c r="A8" s="39"/>
      <c r="B8" s="41">
        <v>54</v>
      </c>
      <c r="C8" s="39"/>
      <c r="D8" s="40" t="s">
        <v>31</v>
      </c>
      <c r="E8" s="42">
        <f t="shared" si="0"/>
        <v>19000</v>
      </c>
      <c r="F8" s="45">
        <f t="shared" ref="F8:F9" si="2">G8-E8</f>
        <v>2000</v>
      </c>
      <c r="G8" s="45">
        <f t="shared" ref="G8" si="3">G9</f>
        <v>21000</v>
      </c>
    </row>
    <row r="9" spans="1:8" x14ac:dyDescent="0.25">
      <c r="A9" s="39"/>
      <c r="B9" s="41"/>
      <c r="C9" s="43">
        <v>11</v>
      </c>
      <c r="D9" s="44" t="s">
        <v>17</v>
      </c>
      <c r="E9" s="42">
        <v>19000</v>
      </c>
      <c r="F9" s="45">
        <f t="shared" si="2"/>
        <v>2000</v>
      </c>
      <c r="G9" s="45">
        <v>21000</v>
      </c>
    </row>
  </sheetData>
  <mergeCells count="3">
    <mergeCell ref="A2:G2"/>
    <mergeCell ref="A4:G4"/>
    <mergeCell ref="A1:G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6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85546875" customWidth="1"/>
    <col min="4" max="4" width="30.85546875" customWidth="1"/>
    <col min="5" max="7" width="24.28515625" customWidth="1"/>
  </cols>
  <sheetData>
    <row r="1" spans="1:8" s="37" customFormat="1" ht="42.75" customHeight="1" x14ac:dyDescent="0.25">
      <c r="A1" s="99" t="s">
        <v>118</v>
      </c>
      <c r="B1" s="99"/>
      <c r="C1" s="99"/>
      <c r="D1" s="99"/>
      <c r="E1" s="99"/>
      <c r="F1" s="99"/>
      <c r="G1" s="99"/>
    </row>
    <row r="2" spans="1:8" ht="18" customHeight="1" x14ac:dyDescent="0.25">
      <c r="A2" s="114" t="s">
        <v>26</v>
      </c>
      <c r="B2" s="117"/>
      <c r="C2" s="117"/>
      <c r="D2" s="117"/>
      <c r="E2" s="117"/>
      <c r="F2" s="117"/>
      <c r="G2" s="117"/>
    </row>
    <row r="3" spans="1:8" ht="18" x14ac:dyDescent="0.25">
      <c r="A3" s="1"/>
      <c r="B3" s="1"/>
      <c r="C3" s="1"/>
      <c r="D3" s="1"/>
      <c r="E3" s="1"/>
      <c r="F3" s="1"/>
      <c r="G3" s="2"/>
    </row>
    <row r="4" spans="1:8" ht="25.5" x14ac:dyDescent="0.25">
      <c r="A4" s="133" t="s">
        <v>28</v>
      </c>
      <c r="B4" s="134"/>
      <c r="C4" s="135"/>
      <c r="D4" s="12" t="s">
        <v>29</v>
      </c>
      <c r="E4" s="13" t="s">
        <v>10</v>
      </c>
      <c r="F4" s="13" t="s">
        <v>122</v>
      </c>
      <c r="G4" s="13" t="s">
        <v>117</v>
      </c>
      <c r="H4" s="86"/>
    </row>
    <row r="5" spans="1:8" ht="25.5" x14ac:dyDescent="0.25">
      <c r="A5" s="139" t="s">
        <v>44</v>
      </c>
      <c r="B5" s="140"/>
      <c r="C5" s="141"/>
      <c r="D5" s="20" t="s">
        <v>45</v>
      </c>
      <c r="E5" s="3">
        <f t="shared" ref="E5:E6" si="0">E6</f>
        <v>4644000</v>
      </c>
      <c r="F5" s="4">
        <f>G5-E5</f>
        <v>16000</v>
      </c>
      <c r="G5" s="4">
        <f t="shared" ref="G5:G6" si="1">G6</f>
        <v>4660000</v>
      </c>
    </row>
    <row r="6" spans="1:8" x14ac:dyDescent="0.25">
      <c r="A6" s="142" t="s">
        <v>46</v>
      </c>
      <c r="B6" s="143"/>
      <c r="C6" s="144"/>
      <c r="D6" s="20" t="s">
        <v>47</v>
      </c>
      <c r="E6" s="3">
        <f t="shared" si="0"/>
        <v>4644000</v>
      </c>
      <c r="F6" s="4">
        <f t="shared" ref="F6:F69" si="2">G6-E6</f>
        <v>16000</v>
      </c>
      <c r="G6" s="4">
        <f t="shared" si="1"/>
        <v>4660000</v>
      </c>
    </row>
    <row r="7" spans="1:8" x14ac:dyDescent="0.25">
      <c r="A7" s="136" t="s">
        <v>49</v>
      </c>
      <c r="B7" s="137"/>
      <c r="C7" s="138"/>
      <c r="D7" s="20" t="s">
        <v>47</v>
      </c>
      <c r="E7" s="3">
        <f>E8+E19</f>
        <v>4644000</v>
      </c>
      <c r="F7" s="4">
        <f t="shared" si="2"/>
        <v>16000</v>
      </c>
      <c r="G7" s="4">
        <f>G8+G19</f>
        <v>4660000</v>
      </c>
    </row>
    <row r="8" spans="1:8" x14ac:dyDescent="0.25">
      <c r="A8" s="127" t="s">
        <v>48</v>
      </c>
      <c r="B8" s="128"/>
      <c r="C8" s="129"/>
      <c r="D8" s="19" t="s">
        <v>50</v>
      </c>
      <c r="E8" s="3">
        <f t="shared" ref="E8:E9" si="3">E9</f>
        <v>3396000</v>
      </c>
      <c r="F8" s="4">
        <f t="shared" si="2"/>
        <v>-109000</v>
      </c>
      <c r="G8" s="4">
        <f t="shared" ref="G8" si="4">G9</f>
        <v>3287000</v>
      </c>
    </row>
    <row r="9" spans="1:8" x14ac:dyDescent="0.25">
      <c r="A9" s="130" t="s">
        <v>51</v>
      </c>
      <c r="B9" s="131"/>
      <c r="C9" s="132"/>
      <c r="D9" s="19" t="s">
        <v>53</v>
      </c>
      <c r="E9" s="3">
        <f t="shared" si="3"/>
        <v>3396000</v>
      </c>
      <c r="F9" s="4">
        <f t="shared" si="2"/>
        <v>-109000</v>
      </c>
      <c r="G9" s="4">
        <f>G10</f>
        <v>3287000</v>
      </c>
    </row>
    <row r="10" spans="1:8" x14ac:dyDescent="0.25">
      <c r="A10" s="118" t="s">
        <v>52</v>
      </c>
      <c r="B10" s="119"/>
      <c r="C10" s="120"/>
      <c r="D10" s="18" t="s">
        <v>17</v>
      </c>
      <c r="E10" s="3">
        <f>E11+E15+E17</f>
        <v>3396000</v>
      </c>
      <c r="F10" s="4">
        <f t="shared" si="2"/>
        <v>-109000</v>
      </c>
      <c r="G10" s="4">
        <f>G11+G15+G17</f>
        <v>3287000</v>
      </c>
    </row>
    <row r="11" spans="1:8" x14ac:dyDescent="0.25">
      <c r="A11" s="121" t="s">
        <v>54</v>
      </c>
      <c r="B11" s="122"/>
      <c r="C11" s="123"/>
      <c r="D11" s="18" t="s">
        <v>19</v>
      </c>
      <c r="E11" s="3">
        <f>SUM(E12:E14)</f>
        <v>3376000</v>
      </c>
      <c r="F11" s="4">
        <f t="shared" si="2"/>
        <v>-125000</v>
      </c>
      <c r="G11" s="4">
        <f>SUM(G12:G14)</f>
        <v>3251000</v>
      </c>
    </row>
    <row r="12" spans="1:8" x14ac:dyDescent="0.25">
      <c r="A12" s="124" t="s">
        <v>55</v>
      </c>
      <c r="B12" s="125"/>
      <c r="C12" s="126"/>
      <c r="D12" s="18" t="s">
        <v>20</v>
      </c>
      <c r="E12" s="4">
        <v>2763000</v>
      </c>
      <c r="F12" s="4">
        <f t="shared" si="2"/>
        <v>-96000</v>
      </c>
      <c r="G12" s="4">
        <v>2667000</v>
      </c>
    </row>
    <row r="13" spans="1:8" s="25" customFormat="1" x14ac:dyDescent="0.25">
      <c r="A13" s="124" t="s">
        <v>56</v>
      </c>
      <c r="B13" s="125"/>
      <c r="C13" s="126"/>
      <c r="D13" s="21" t="s">
        <v>30</v>
      </c>
      <c r="E13" s="4">
        <v>611000</v>
      </c>
      <c r="F13" s="4">
        <f t="shared" si="2"/>
        <v>-31000</v>
      </c>
      <c r="G13" s="4">
        <v>580000</v>
      </c>
    </row>
    <row r="14" spans="1:8" x14ac:dyDescent="0.25">
      <c r="A14" s="124" t="s">
        <v>57</v>
      </c>
      <c r="B14" s="145"/>
      <c r="C14" s="146"/>
      <c r="D14" s="21" t="s">
        <v>58</v>
      </c>
      <c r="E14" s="4">
        <v>2000</v>
      </c>
      <c r="F14" s="4">
        <f t="shared" si="2"/>
        <v>2000</v>
      </c>
      <c r="G14" s="4">
        <v>4000</v>
      </c>
    </row>
    <row r="15" spans="1:8" ht="25.5" x14ac:dyDescent="0.25">
      <c r="A15" s="121" t="s">
        <v>60</v>
      </c>
      <c r="B15" s="147"/>
      <c r="C15" s="148"/>
      <c r="D15" s="21" t="s">
        <v>21</v>
      </c>
      <c r="E15" s="3">
        <f>E16</f>
        <v>1000</v>
      </c>
      <c r="F15" s="4">
        <f t="shared" si="2"/>
        <v>14000</v>
      </c>
      <c r="G15" s="4">
        <f>G16</f>
        <v>15000</v>
      </c>
    </row>
    <row r="16" spans="1:8" ht="25.5" x14ac:dyDescent="0.25">
      <c r="A16" s="124" t="s">
        <v>59</v>
      </c>
      <c r="B16" s="145"/>
      <c r="C16" s="146"/>
      <c r="D16" s="21" t="s">
        <v>61</v>
      </c>
      <c r="E16" s="4">
        <v>1000</v>
      </c>
      <c r="F16" s="4">
        <f t="shared" si="2"/>
        <v>14000</v>
      </c>
      <c r="G16" s="4">
        <v>15000</v>
      </c>
    </row>
    <row r="17" spans="1:7" ht="25.5" x14ac:dyDescent="0.25">
      <c r="A17" s="121" t="s">
        <v>62</v>
      </c>
      <c r="B17" s="147"/>
      <c r="C17" s="148"/>
      <c r="D17" s="21" t="s">
        <v>25</v>
      </c>
      <c r="E17" s="3">
        <f>E18</f>
        <v>19000</v>
      </c>
      <c r="F17" s="4">
        <f t="shared" si="2"/>
        <v>2000</v>
      </c>
      <c r="G17" s="4">
        <f>G18</f>
        <v>21000</v>
      </c>
    </row>
    <row r="18" spans="1:7" ht="25.5" x14ac:dyDescent="0.25">
      <c r="A18" s="124" t="s">
        <v>63</v>
      </c>
      <c r="B18" s="145"/>
      <c r="C18" s="146"/>
      <c r="D18" s="21" t="s">
        <v>31</v>
      </c>
      <c r="E18" s="4">
        <v>19000</v>
      </c>
      <c r="F18" s="4">
        <f t="shared" si="2"/>
        <v>2000</v>
      </c>
      <c r="G18" s="4">
        <v>21000</v>
      </c>
    </row>
    <row r="19" spans="1:7" ht="25.5" x14ac:dyDescent="0.25">
      <c r="A19" s="127" t="s">
        <v>64</v>
      </c>
      <c r="B19" s="128"/>
      <c r="C19" s="129"/>
      <c r="D19" s="19" t="s">
        <v>65</v>
      </c>
      <c r="E19" s="4">
        <f>E20+E34+E41+E58+E73</f>
        <v>1248000</v>
      </c>
      <c r="F19" s="4">
        <f t="shared" si="2"/>
        <v>125000</v>
      </c>
      <c r="G19" s="4">
        <f>G20+G34+G41+G58+G73</f>
        <v>1373000</v>
      </c>
    </row>
    <row r="20" spans="1:7" ht="25.5" x14ac:dyDescent="0.25">
      <c r="A20" s="130" t="s">
        <v>66</v>
      </c>
      <c r="B20" s="131"/>
      <c r="C20" s="132"/>
      <c r="D20" s="19" t="s">
        <v>67</v>
      </c>
      <c r="E20" s="3">
        <f>E21+E26+E31</f>
        <v>105000</v>
      </c>
      <c r="F20" s="4">
        <f t="shared" si="2"/>
        <v>132000</v>
      </c>
      <c r="G20" s="3">
        <f t="shared" ref="G20" si="5">G21+G26+G31</f>
        <v>237000</v>
      </c>
    </row>
    <row r="21" spans="1:7" ht="15" customHeight="1" x14ac:dyDescent="0.25">
      <c r="A21" s="118" t="s">
        <v>52</v>
      </c>
      <c r="B21" s="119"/>
      <c r="C21" s="120"/>
      <c r="D21" s="18" t="s">
        <v>17</v>
      </c>
      <c r="E21" s="3">
        <f>E22+E24</f>
        <v>58000</v>
      </c>
      <c r="F21" s="4">
        <f t="shared" si="2"/>
        <v>122000</v>
      </c>
      <c r="G21" s="4">
        <f>G22+G24</f>
        <v>180000</v>
      </c>
    </row>
    <row r="22" spans="1:7" x14ac:dyDescent="0.25">
      <c r="A22" s="121" t="s">
        <v>54</v>
      </c>
      <c r="B22" s="122"/>
      <c r="C22" s="123"/>
      <c r="D22" s="21" t="s">
        <v>19</v>
      </c>
      <c r="E22" s="3">
        <f>E23</f>
        <v>28000</v>
      </c>
      <c r="F22" s="4">
        <f t="shared" si="2"/>
        <v>107000</v>
      </c>
      <c r="G22" s="4">
        <f t="shared" ref="G22" si="6">G23</f>
        <v>135000</v>
      </c>
    </row>
    <row r="23" spans="1:7" ht="15" customHeight="1" x14ac:dyDescent="0.25">
      <c r="A23" s="124" t="s">
        <v>56</v>
      </c>
      <c r="B23" s="125"/>
      <c r="C23" s="126"/>
      <c r="D23" s="21" t="s">
        <v>30</v>
      </c>
      <c r="E23" s="4">
        <v>28000</v>
      </c>
      <c r="F23" s="4">
        <f t="shared" si="2"/>
        <v>107000</v>
      </c>
      <c r="G23" s="4">
        <v>135000</v>
      </c>
    </row>
    <row r="24" spans="1:7" ht="25.5" x14ac:dyDescent="0.25">
      <c r="A24" s="121" t="s">
        <v>60</v>
      </c>
      <c r="B24" s="122"/>
      <c r="C24" s="123"/>
      <c r="D24" s="21" t="s">
        <v>21</v>
      </c>
      <c r="E24" s="3">
        <f>E25</f>
        <v>30000</v>
      </c>
      <c r="F24" s="4">
        <f t="shared" si="2"/>
        <v>15000</v>
      </c>
      <c r="G24" s="4">
        <f>G25</f>
        <v>45000</v>
      </c>
    </row>
    <row r="25" spans="1:7" ht="25.5" x14ac:dyDescent="0.25">
      <c r="A25" s="149" t="s">
        <v>59</v>
      </c>
      <c r="B25" s="149"/>
      <c r="C25" s="149"/>
      <c r="D25" s="30" t="s">
        <v>61</v>
      </c>
      <c r="E25" s="35">
        <v>30000</v>
      </c>
      <c r="F25" s="4">
        <f t="shared" si="2"/>
        <v>15000</v>
      </c>
      <c r="G25" s="34">
        <v>45000</v>
      </c>
    </row>
    <row r="26" spans="1:7" x14ac:dyDescent="0.25">
      <c r="A26" s="150" t="s">
        <v>68</v>
      </c>
      <c r="B26" s="150"/>
      <c r="C26" s="150"/>
      <c r="D26" s="30" t="s">
        <v>69</v>
      </c>
      <c r="E26" s="33">
        <f>E27+E29</f>
        <v>47000</v>
      </c>
      <c r="F26" s="4">
        <f t="shared" si="2"/>
        <v>-47000</v>
      </c>
      <c r="G26" s="34">
        <f t="shared" ref="G26" si="7">G27</f>
        <v>0</v>
      </c>
    </row>
    <row r="27" spans="1:7" x14ac:dyDescent="0.25">
      <c r="A27" s="121" t="s">
        <v>54</v>
      </c>
      <c r="B27" s="122"/>
      <c r="C27" s="123"/>
      <c r="D27" s="29" t="s">
        <v>19</v>
      </c>
      <c r="E27" s="34">
        <f>E28</f>
        <v>42000</v>
      </c>
      <c r="F27" s="4">
        <f t="shared" si="2"/>
        <v>-42000</v>
      </c>
      <c r="G27" s="34">
        <f t="shared" ref="G27" si="8">G28</f>
        <v>0</v>
      </c>
    </row>
    <row r="28" spans="1:7" x14ac:dyDescent="0.25">
      <c r="A28" s="124" t="s">
        <v>56</v>
      </c>
      <c r="B28" s="125"/>
      <c r="C28" s="126"/>
      <c r="D28" s="29" t="s">
        <v>30</v>
      </c>
      <c r="E28" s="35">
        <v>42000</v>
      </c>
      <c r="F28" s="4">
        <f t="shared" si="2"/>
        <v>-42000</v>
      </c>
      <c r="G28" s="34">
        <v>0</v>
      </c>
    </row>
    <row r="29" spans="1:7" ht="25.5" x14ac:dyDescent="0.25">
      <c r="A29" s="121" t="s">
        <v>60</v>
      </c>
      <c r="B29" s="122"/>
      <c r="C29" s="123"/>
      <c r="D29" s="29" t="s">
        <v>21</v>
      </c>
      <c r="E29" s="35">
        <f>SUM(E30)</f>
        <v>5000</v>
      </c>
      <c r="F29" s="4">
        <f t="shared" si="2"/>
        <v>-5000</v>
      </c>
      <c r="G29" s="35">
        <f t="shared" ref="G29" si="9">SUM(G30)</f>
        <v>0</v>
      </c>
    </row>
    <row r="30" spans="1:7" ht="25.5" x14ac:dyDescent="0.25">
      <c r="A30" s="149" t="s">
        <v>59</v>
      </c>
      <c r="B30" s="149"/>
      <c r="C30" s="149"/>
      <c r="D30" s="30" t="s">
        <v>61</v>
      </c>
      <c r="E30" s="35">
        <v>5000</v>
      </c>
      <c r="F30" s="4">
        <f t="shared" si="2"/>
        <v>-5000</v>
      </c>
      <c r="G30" s="34">
        <v>0</v>
      </c>
    </row>
    <row r="31" spans="1:7" s="46" customFormat="1" x14ac:dyDescent="0.25">
      <c r="A31" s="156" t="s">
        <v>120</v>
      </c>
      <c r="B31" s="157"/>
      <c r="C31" s="158"/>
      <c r="D31" s="30" t="s">
        <v>121</v>
      </c>
      <c r="E31" s="33">
        <f>E32</f>
        <v>0</v>
      </c>
      <c r="F31" s="4">
        <f t="shared" si="2"/>
        <v>57000</v>
      </c>
      <c r="G31" s="34">
        <f>G32</f>
        <v>57000</v>
      </c>
    </row>
    <row r="32" spans="1:7" s="46" customFormat="1" x14ac:dyDescent="0.25">
      <c r="A32" s="121" t="s">
        <v>54</v>
      </c>
      <c r="B32" s="122"/>
      <c r="C32" s="123"/>
      <c r="D32" s="29" t="s">
        <v>19</v>
      </c>
      <c r="E32" s="34">
        <f>E33</f>
        <v>0</v>
      </c>
      <c r="F32" s="4">
        <f t="shared" si="2"/>
        <v>57000</v>
      </c>
      <c r="G32" s="34">
        <f t="shared" ref="G32" si="10">G33</f>
        <v>57000</v>
      </c>
    </row>
    <row r="33" spans="1:7" s="46" customFormat="1" x14ac:dyDescent="0.25">
      <c r="A33" s="124" t="s">
        <v>56</v>
      </c>
      <c r="B33" s="125"/>
      <c r="C33" s="126"/>
      <c r="D33" s="29" t="s">
        <v>30</v>
      </c>
      <c r="E33" s="35">
        <v>0</v>
      </c>
      <c r="F33" s="4">
        <f t="shared" si="2"/>
        <v>57000</v>
      </c>
      <c r="G33" s="34">
        <v>57000</v>
      </c>
    </row>
    <row r="34" spans="1:7" x14ac:dyDescent="0.25">
      <c r="A34" s="154" t="s">
        <v>70</v>
      </c>
      <c r="B34" s="154"/>
      <c r="C34" s="154"/>
      <c r="D34" s="32" t="s">
        <v>71</v>
      </c>
      <c r="E34" s="34">
        <f>E35</f>
        <v>692000</v>
      </c>
      <c r="F34" s="4">
        <f t="shared" si="2"/>
        <v>-192000</v>
      </c>
      <c r="G34" s="34">
        <f t="shared" ref="G34" si="11">G35</f>
        <v>500000</v>
      </c>
    </row>
    <row r="35" spans="1:7" x14ac:dyDescent="0.25">
      <c r="A35" s="155" t="s">
        <v>68</v>
      </c>
      <c r="B35" s="155"/>
      <c r="C35" s="155"/>
      <c r="D35" s="30" t="s">
        <v>69</v>
      </c>
      <c r="E35" s="34">
        <f>E36+E38</f>
        <v>692000</v>
      </c>
      <c r="F35" s="4">
        <f t="shared" si="2"/>
        <v>-192000</v>
      </c>
      <c r="G35" s="34">
        <f t="shared" ref="G35" si="12">G36+G38</f>
        <v>500000</v>
      </c>
    </row>
    <row r="36" spans="1:7" x14ac:dyDescent="0.25">
      <c r="A36" s="121" t="s">
        <v>54</v>
      </c>
      <c r="B36" s="122"/>
      <c r="C36" s="123"/>
      <c r="D36" s="29" t="s">
        <v>19</v>
      </c>
      <c r="E36" s="34">
        <f>E37</f>
        <v>32000</v>
      </c>
      <c r="F36" s="4">
        <f t="shared" si="2"/>
        <v>-32000</v>
      </c>
      <c r="G36" s="34">
        <f t="shared" ref="G36" si="13">G37</f>
        <v>0</v>
      </c>
    </row>
    <row r="37" spans="1:7" x14ac:dyDescent="0.25">
      <c r="A37" s="124" t="s">
        <v>56</v>
      </c>
      <c r="B37" s="125"/>
      <c r="C37" s="126"/>
      <c r="D37" s="29" t="s">
        <v>30</v>
      </c>
      <c r="E37" s="35">
        <v>32000</v>
      </c>
      <c r="F37" s="4">
        <f t="shared" si="2"/>
        <v>-32000</v>
      </c>
      <c r="G37" s="34">
        <v>0</v>
      </c>
    </row>
    <row r="38" spans="1:7" ht="25.5" x14ac:dyDescent="0.25">
      <c r="A38" s="121" t="s">
        <v>60</v>
      </c>
      <c r="B38" s="122"/>
      <c r="C38" s="123"/>
      <c r="D38" s="29" t="s">
        <v>21</v>
      </c>
      <c r="E38" s="34">
        <f>E39+E40</f>
        <v>660000</v>
      </c>
      <c r="F38" s="4">
        <f t="shared" si="2"/>
        <v>-160000</v>
      </c>
      <c r="G38" s="34">
        <f>SUM(G39:G40)</f>
        <v>500000</v>
      </c>
    </row>
    <row r="39" spans="1:7" ht="25.5" x14ac:dyDescent="0.25">
      <c r="A39" s="151" t="s">
        <v>59</v>
      </c>
      <c r="B39" s="152"/>
      <c r="C39" s="153"/>
      <c r="D39" s="30" t="s">
        <v>61</v>
      </c>
      <c r="E39" s="35">
        <v>10000</v>
      </c>
      <c r="F39" s="4">
        <f t="shared" si="2"/>
        <v>-10000</v>
      </c>
      <c r="G39" s="34">
        <v>0</v>
      </c>
    </row>
    <row r="40" spans="1:7" ht="25.5" x14ac:dyDescent="0.25">
      <c r="A40" s="149" t="s">
        <v>72</v>
      </c>
      <c r="B40" s="149"/>
      <c r="C40" s="149"/>
      <c r="D40" s="30" t="s">
        <v>73</v>
      </c>
      <c r="E40" s="35">
        <v>650000</v>
      </c>
      <c r="F40" s="4">
        <f t="shared" si="2"/>
        <v>-150000</v>
      </c>
      <c r="G40" s="34">
        <v>500000</v>
      </c>
    </row>
    <row r="41" spans="1:7" x14ac:dyDescent="0.25">
      <c r="A41" s="154" t="s">
        <v>74</v>
      </c>
      <c r="B41" s="154"/>
      <c r="C41" s="154"/>
      <c r="D41" s="31" t="s">
        <v>75</v>
      </c>
      <c r="E41" s="34">
        <f>E42+E45+E50+E53</f>
        <v>318000</v>
      </c>
      <c r="F41" s="4">
        <f t="shared" si="2"/>
        <v>26000</v>
      </c>
      <c r="G41" s="34">
        <f t="shared" ref="G41" si="14">G42+G45+G50+G53</f>
        <v>344000</v>
      </c>
    </row>
    <row r="42" spans="1:7" x14ac:dyDescent="0.25">
      <c r="A42" s="118" t="s">
        <v>52</v>
      </c>
      <c r="B42" s="119"/>
      <c r="C42" s="120"/>
      <c r="D42" s="29" t="s">
        <v>17</v>
      </c>
      <c r="E42" s="34">
        <f t="shared" ref="E42:E43" si="15">E43</f>
        <v>46000</v>
      </c>
      <c r="F42" s="4">
        <f t="shared" si="2"/>
        <v>8000</v>
      </c>
      <c r="G42" s="34">
        <f t="shared" ref="G42:G43" si="16">G43</f>
        <v>54000</v>
      </c>
    </row>
    <row r="43" spans="1:7" x14ac:dyDescent="0.25">
      <c r="A43" s="121" t="s">
        <v>54</v>
      </c>
      <c r="B43" s="122"/>
      <c r="C43" s="123"/>
      <c r="D43" s="29" t="s">
        <v>19</v>
      </c>
      <c r="E43" s="34">
        <f t="shared" si="15"/>
        <v>46000</v>
      </c>
      <c r="F43" s="4">
        <f t="shared" si="2"/>
        <v>8000</v>
      </c>
      <c r="G43" s="34">
        <f t="shared" si="16"/>
        <v>54000</v>
      </c>
    </row>
    <row r="44" spans="1:7" x14ac:dyDescent="0.25">
      <c r="A44" s="124" t="s">
        <v>56</v>
      </c>
      <c r="B44" s="125"/>
      <c r="C44" s="126"/>
      <c r="D44" s="29" t="s">
        <v>30</v>
      </c>
      <c r="E44" s="35">
        <v>46000</v>
      </c>
      <c r="F44" s="4">
        <f t="shared" si="2"/>
        <v>8000</v>
      </c>
      <c r="G44" s="34">
        <v>54000</v>
      </c>
    </row>
    <row r="45" spans="1:7" x14ac:dyDescent="0.25">
      <c r="A45" s="161" t="s">
        <v>68</v>
      </c>
      <c r="B45" s="162"/>
      <c r="C45" s="163"/>
      <c r="D45" s="28" t="s">
        <v>69</v>
      </c>
      <c r="E45" s="34">
        <f>E46+E48</f>
        <v>145000</v>
      </c>
      <c r="F45" s="4">
        <f t="shared" si="2"/>
        <v>1000</v>
      </c>
      <c r="G45" s="34">
        <f t="shared" ref="G45:G46" si="17">G46</f>
        <v>146000</v>
      </c>
    </row>
    <row r="46" spans="1:7" x14ac:dyDescent="0.25">
      <c r="A46" s="121" t="s">
        <v>54</v>
      </c>
      <c r="B46" s="122"/>
      <c r="C46" s="123"/>
      <c r="D46" s="29" t="s">
        <v>19</v>
      </c>
      <c r="E46" s="34">
        <f>E47</f>
        <v>130000</v>
      </c>
      <c r="F46" s="4">
        <f t="shared" si="2"/>
        <v>16000</v>
      </c>
      <c r="G46" s="34">
        <f t="shared" si="17"/>
        <v>146000</v>
      </c>
    </row>
    <row r="47" spans="1:7" x14ac:dyDescent="0.25">
      <c r="A47" s="124" t="s">
        <v>56</v>
      </c>
      <c r="B47" s="125"/>
      <c r="C47" s="126"/>
      <c r="D47" s="29" t="s">
        <v>30</v>
      </c>
      <c r="E47" s="35">
        <v>130000</v>
      </c>
      <c r="F47" s="4">
        <f t="shared" si="2"/>
        <v>16000</v>
      </c>
      <c r="G47" s="34">
        <v>146000</v>
      </c>
    </row>
    <row r="48" spans="1:7" ht="25.5" x14ac:dyDescent="0.25">
      <c r="A48" s="121" t="s">
        <v>60</v>
      </c>
      <c r="B48" s="122"/>
      <c r="C48" s="123"/>
      <c r="D48" s="29" t="s">
        <v>21</v>
      </c>
      <c r="E48" s="34">
        <f>E49</f>
        <v>15000</v>
      </c>
      <c r="F48" s="4">
        <f t="shared" si="2"/>
        <v>-15000</v>
      </c>
      <c r="G48" s="34">
        <f t="shared" ref="G48" si="18">G49</f>
        <v>0</v>
      </c>
    </row>
    <row r="49" spans="1:7" ht="25.5" x14ac:dyDescent="0.25">
      <c r="A49" s="151" t="s">
        <v>59</v>
      </c>
      <c r="B49" s="152"/>
      <c r="C49" s="153"/>
      <c r="D49" s="28" t="s">
        <v>61</v>
      </c>
      <c r="E49" s="35">
        <v>15000</v>
      </c>
      <c r="F49" s="4">
        <f t="shared" si="2"/>
        <v>-15000</v>
      </c>
      <c r="G49" s="34">
        <v>0</v>
      </c>
    </row>
    <row r="50" spans="1:7" x14ac:dyDescent="0.25">
      <c r="A50" s="118" t="s">
        <v>76</v>
      </c>
      <c r="B50" s="119"/>
      <c r="C50" s="120"/>
      <c r="D50" s="29" t="s">
        <v>38</v>
      </c>
      <c r="E50" s="34">
        <f>E51</f>
        <v>10000</v>
      </c>
      <c r="F50" s="4">
        <f t="shared" si="2"/>
        <v>17000</v>
      </c>
      <c r="G50" s="34">
        <f t="shared" ref="G50:G51" si="19">G51</f>
        <v>27000</v>
      </c>
    </row>
    <row r="51" spans="1:7" x14ac:dyDescent="0.25">
      <c r="A51" s="121" t="s">
        <v>54</v>
      </c>
      <c r="B51" s="122"/>
      <c r="C51" s="123"/>
      <c r="D51" s="29" t="s">
        <v>19</v>
      </c>
      <c r="E51" s="34">
        <f>E52</f>
        <v>10000</v>
      </c>
      <c r="F51" s="4">
        <f t="shared" si="2"/>
        <v>17000</v>
      </c>
      <c r="G51" s="34">
        <f t="shared" si="19"/>
        <v>27000</v>
      </c>
    </row>
    <row r="52" spans="1:7" x14ac:dyDescent="0.25">
      <c r="A52" s="124" t="s">
        <v>56</v>
      </c>
      <c r="B52" s="125"/>
      <c r="C52" s="126"/>
      <c r="D52" s="29" t="s">
        <v>30</v>
      </c>
      <c r="E52" s="35">
        <v>10000</v>
      </c>
      <c r="F52" s="4">
        <f t="shared" si="2"/>
        <v>17000</v>
      </c>
      <c r="G52" s="34">
        <v>27000</v>
      </c>
    </row>
    <row r="53" spans="1:7" s="46" customFormat="1" ht="15" customHeight="1" x14ac:dyDescent="0.25">
      <c r="A53" s="118" t="s">
        <v>77</v>
      </c>
      <c r="B53" s="119"/>
      <c r="C53" s="120"/>
      <c r="D53" s="29" t="s">
        <v>32</v>
      </c>
      <c r="E53" s="34">
        <f>E54+E56</f>
        <v>117000</v>
      </c>
      <c r="F53" s="4">
        <f t="shared" si="2"/>
        <v>0</v>
      </c>
      <c r="G53" s="34">
        <f>G54+G56</f>
        <v>117000</v>
      </c>
    </row>
    <row r="54" spans="1:7" x14ac:dyDescent="0.25">
      <c r="A54" s="121" t="s">
        <v>54</v>
      </c>
      <c r="B54" s="122"/>
      <c r="C54" s="123"/>
      <c r="D54" s="29" t="s">
        <v>19</v>
      </c>
      <c r="E54" s="34">
        <f>E55</f>
        <v>117000</v>
      </c>
      <c r="F54" s="4">
        <f t="shared" si="2"/>
        <v>-19000</v>
      </c>
      <c r="G54" s="34">
        <f>G55</f>
        <v>98000</v>
      </c>
    </row>
    <row r="55" spans="1:7" x14ac:dyDescent="0.25">
      <c r="A55" s="124" t="s">
        <v>56</v>
      </c>
      <c r="B55" s="125"/>
      <c r="C55" s="126"/>
      <c r="D55" s="29" t="s">
        <v>30</v>
      </c>
      <c r="E55" s="35">
        <v>117000</v>
      </c>
      <c r="F55" s="4">
        <f t="shared" si="2"/>
        <v>-19000</v>
      </c>
      <c r="G55" s="34">
        <v>98000</v>
      </c>
    </row>
    <row r="56" spans="1:7" ht="25.5" x14ac:dyDescent="0.25">
      <c r="A56" s="121" t="s">
        <v>60</v>
      </c>
      <c r="B56" s="122"/>
      <c r="C56" s="123"/>
      <c r="D56" s="29" t="s">
        <v>21</v>
      </c>
      <c r="E56" s="34">
        <f>E57</f>
        <v>0</v>
      </c>
      <c r="F56" s="4">
        <f t="shared" si="2"/>
        <v>19000</v>
      </c>
      <c r="G56" s="34">
        <f t="shared" ref="G56" si="20">G57</f>
        <v>19000</v>
      </c>
    </row>
    <row r="57" spans="1:7" ht="25.5" x14ac:dyDescent="0.25">
      <c r="A57" s="149" t="s">
        <v>59</v>
      </c>
      <c r="B57" s="149"/>
      <c r="C57" s="149"/>
      <c r="D57" s="30" t="s">
        <v>61</v>
      </c>
      <c r="E57" s="35">
        <v>0</v>
      </c>
      <c r="F57" s="4">
        <f t="shared" si="2"/>
        <v>19000</v>
      </c>
      <c r="G57" s="34">
        <v>19000</v>
      </c>
    </row>
    <row r="58" spans="1:7" x14ac:dyDescent="0.25">
      <c r="A58" s="154" t="s">
        <v>78</v>
      </c>
      <c r="B58" s="154"/>
      <c r="C58" s="154"/>
      <c r="D58" s="31" t="s">
        <v>79</v>
      </c>
      <c r="E58" s="34">
        <f>E59+E62+E65+E70</f>
        <v>113000</v>
      </c>
      <c r="F58" s="4">
        <f t="shared" si="2"/>
        <v>55000</v>
      </c>
      <c r="G58" s="34">
        <f t="shared" ref="G58" si="21">G59+G62+G65+G70</f>
        <v>168000</v>
      </c>
    </row>
    <row r="59" spans="1:7" x14ac:dyDescent="0.25">
      <c r="A59" s="118" t="s">
        <v>52</v>
      </c>
      <c r="B59" s="119"/>
      <c r="C59" s="120"/>
      <c r="D59" s="29" t="s">
        <v>17</v>
      </c>
      <c r="E59" s="34">
        <f t="shared" ref="E59:E60" si="22">E60</f>
        <v>0</v>
      </c>
      <c r="F59" s="4">
        <f t="shared" si="2"/>
        <v>4000</v>
      </c>
      <c r="G59" s="34">
        <f t="shared" ref="G59" si="23">G60</f>
        <v>4000</v>
      </c>
    </row>
    <row r="60" spans="1:7" x14ac:dyDescent="0.25">
      <c r="A60" s="121" t="s">
        <v>54</v>
      </c>
      <c r="B60" s="122"/>
      <c r="C60" s="123"/>
      <c r="D60" s="29" t="s">
        <v>19</v>
      </c>
      <c r="E60" s="34">
        <f t="shared" si="22"/>
        <v>0</v>
      </c>
      <c r="F60" s="4">
        <f t="shared" si="2"/>
        <v>4000</v>
      </c>
      <c r="G60" s="34">
        <f t="shared" ref="G60" si="24">G61</f>
        <v>4000</v>
      </c>
    </row>
    <row r="61" spans="1:7" x14ac:dyDescent="0.25">
      <c r="A61" s="124" t="s">
        <v>56</v>
      </c>
      <c r="B61" s="125"/>
      <c r="C61" s="126"/>
      <c r="D61" s="29" t="s">
        <v>30</v>
      </c>
      <c r="E61" s="35">
        <v>0</v>
      </c>
      <c r="F61" s="4">
        <f t="shared" si="2"/>
        <v>4000</v>
      </c>
      <c r="G61" s="34">
        <v>4000</v>
      </c>
    </row>
    <row r="62" spans="1:7" x14ac:dyDescent="0.25">
      <c r="A62" s="118" t="s">
        <v>80</v>
      </c>
      <c r="B62" s="119"/>
      <c r="C62" s="120"/>
      <c r="D62" s="29" t="s">
        <v>81</v>
      </c>
      <c r="E62" s="35">
        <f>SUM(E63)</f>
        <v>20000</v>
      </c>
      <c r="F62" s="4">
        <f t="shared" si="2"/>
        <v>-4000</v>
      </c>
      <c r="G62" s="34">
        <f t="shared" ref="G62" si="25">G63</f>
        <v>16000</v>
      </c>
    </row>
    <row r="63" spans="1:7" x14ac:dyDescent="0.25">
      <c r="A63" s="121" t="s">
        <v>54</v>
      </c>
      <c r="B63" s="122"/>
      <c r="C63" s="123"/>
      <c r="D63" s="29" t="s">
        <v>19</v>
      </c>
      <c r="E63" s="34">
        <f>E64</f>
        <v>20000</v>
      </c>
      <c r="F63" s="4">
        <f t="shared" si="2"/>
        <v>-4000</v>
      </c>
      <c r="G63" s="34">
        <f t="shared" ref="G63" si="26">G64</f>
        <v>16000</v>
      </c>
    </row>
    <row r="64" spans="1:7" x14ac:dyDescent="0.25">
      <c r="A64" s="124" t="s">
        <v>56</v>
      </c>
      <c r="B64" s="125"/>
      <c r="C64" s="126"/>
      <c r="D64" s="29" t="s">
        <v>30</v>
      </c>
      <c r="E64" s="35">
        <v>20000</v>
      </c>
      <c r="F64" s="4">
        <f t="shared" si="2"/>
        <v>-4000</v>
      </c>
      <c r="G64" s="34">
        <v>16000</v>
      </c>
    </row>
    <row r="65" spans="1:7" ht="15" customHeight="1" x14ac:dyDescent="0.25">
      <c r="A65" s="118" t="s">
        <v>82</v>
      </c>
      <c r="B65" s="119"/>
      <c r="C65" s="120"/>
      <c r="D65" s="29" t="s">
        <v>37</v>
      </c>
      <c r="E65" s="34">
        <f>E66+E68</f>
        <v>90000</v>
      </c>
      <c r="F65" s="4">
        <f t="shared" si="2"/>
        <v>11000</v>
      </c>
      <c r="G65" s="34">
        <f t="shared" ref="G65" si="27">G66+G68</f>
        <v>101000</v>
      </c>
    </row>
    <row r="66" spans="1:7" ht="15" customHeight="1" x14ac:dyDescent="0.25">
      <c r="A66" s="121" t="s">
        <v>54</v>
      </c>
      <c r="B66" s="122"/>
      <c r="C66" s="123"/>
      <c r="D66" s="29" t="s">
        <v>19</v>
      </c>
      <c r="E66" s="34">
        <f t="shared" ref="E66" si="28">E67</f>
        <v>90000</v>
      </c>
      <c r="F66" s="4">
        <f t="shared" si="2"/>
        <v>10000</v>
      </c>
      <c r="G66" s="34">
        <f t="shared" ref="G66" si="29">G67</f>
        <v>100000</v>
      </c>
    </row>
    <row r="67" spans="1:7" ht="15" customHeight="1" x14ac:dyDescent="0.25">
      <c r="A67" s="124" t="s">
        <v>56</v>
      </c>
      <c r="B67" s="125"/>
      <c r="C67" s="126"/>
      <c r="D67" s="29" t="s">
        <v>30</v>
      </c>
      <c r="E67" s="35">
        <v>90000</v>
      </c>
      <c r="F67" s="4">
        <f t="shared" si="2"/>
        <v>10000</v>
      </c>
      <c r="G67" s="34">
        <v>100000</v>
      </c>
    </row>
    <row r="68" spans="1:7" s="46" customFormat="1" ht="25.5" x14ac:dyDescent="0.25">
      <c r="A68" s="121" t="s">
        <v>60</v>
      </c>
      <c r="B68" s="122"/>
      <c r="C68" s="123"/>
      <c r="D68" s="29" t="s">
        <v>21</v>
      </c>
      <c r="E68" s="34">
        <f>E69</f>
        <v>0</v>
      </c>
      <c r="F68" s="4">
        <f t="shared" si="2"/>
        <v>1000</v>
      </c>
      <c r="G68" s="34">
        <f t="shared" ref="G68" si="30">G69</f>
        <v>1000</v>
      </c>
    </row>
    <row r="69" spans="1:7" s="46" customFormat="1" ht="25.5" x14ac:dyDescent="0.25">
      <c r="A69" s="149" t="s">
        <v>59</v>
      </c>
      <c r="B69" s="149"/>
      <c r="C69" s="149"/>
      <c r="D69" s="30" t="s">
        <v>61</v>
      </c>
      <c r="E69" s="35">
        <v>0</v>
      </c>
      <c r="F69" s="4">
        <f t="shared" si="2"/>
        <v>1000</v>
      </c>
      <c r="G69" s="34">
        <v>1000</v>
      </c>
    </row>
    <row r="70" spans="1:7" x14ac:dyDescent="0.25">
      <c r="A70" s="118" t="s">
        <v>77</v>
      </c>
      <c r="B70" s="119"/>
      <c r="C70" s="120"/>
      <c r="D70" s="29" t="s">
        <v>32</v>
      </c>
      <c r="E70" s="34">
        <f>E71</f>
        <v>3000</v>
      </c>
      <c r="F70" s="4">
        <f t="shared" ref="F70:F82" si="31">G70-E70</f>
        <v>44000</v>
      </c>
      <c r="G70" s="34">
        <f>G71</f>
        <v>47000</v>
      </c>
    </row>
    <row r="71" spans="1:7" x14ac:dyDescent="0.25">
      <c r="A71" s="121" t="s">
        <v>54</v>
      </c>
      <c r="B71" s="122"/>
      <c r="C71" s="123"/>
      <c r="D71" s="29" t="s">
        <v>19</v>
      </c>
      <c r="E71" s="34">
        <f>E72</f>
        <v>3000</v>
      </c>
      <c r="F71" s="4">
        <f t="shared" si="31"/>
        <v>44000</v>
      </c>
      <c r="G71" s="34">
        <f t="shared" ref="G71" si="32">G72</f>
        <v>47000</v>
      </c>
    </row>
    <row r="72" spans="1:7" x14ac:dyDescent="0.25">
      <c r="A72" s="124" t="s">
        <v>56</v>
      </c>
      <c r="B72" s="125"/>
      <c r="C72" s="126"/>
      <c r="D72" s="29" t="s">
        <v>30</v>
      </c>
      <c r="E72" s="35">
        <v>3000</v>
      </c>
      <c r="F72" s="4">
        <f t="shared" si="31"/>
        <v>44000</v>
      </c>
      <c r="G72" s="34">
        <v>47000</v>
      </c>
    </row>
    <row r="73" spans="1:7" x14ac:dyDescent="0.25">
      <c r="A73" s="159" t="s">
        <v>83</v>
      </c>
      <c r="B73" s="160"/>
      <c r="C73" s="160"/>
      <c r="D73" s="27" t="s">
        <v>84</v>
      </c>
      <c r="E73" s="34">
        <f>E74+E77+E80</f>
        <v>20000</v>
      </c>
      <c r="F73" s="4">
        <f t="shared" si="31"/>
        <v>104000</v>
      </c>
      <c r="G73" s="34">
        <f t="shared" ref="G73" si="33">G74+G77+G80</f>
        <v>124000</v>
      </c>
    </row>
    <row r="74" spans="1:7" x14ac:dyDescent="0.25">
      <c r="A74" s="118" t="s">
        <v>68</v>
      </c>
      <c r="B74" s="119"/>
      <c r="C74" s="120"/>
      <c r="D74" s="29" t="s">
        <v>69</v>
      </c>
      <c r="E74" s="34">
        <f t="shared" ref="E74:E75" si="34">E75</f>
        <v>0</v>
      </c>
      <c r="F74" s="4">
        <f t="shared" si="31"/>
        <v>80000</v>
      </c>
      <c r="G74" s="34">
        <f t="shared" ref="G74" si="35">G75</f>
        <v>80000</v>
      </c>
    </row>
    <row r="75" spans="1:7" x14ac:dyDescent="0.25">
      <c r="A75" s="121" t="s">
        <v>54</v>
      </c>
      <c r="B75" s="122"/>
      <c r="C75" s="123"/>
      <c r="D75" s="29" t="s">
        <v>19</v>
      </c>
      <c r="E75" s="34">
        <f t="shared" si="34"/>
        <v>0</v>
      </c>
      <c r="F75" s="4">
        <f t="shared" si="31"/>
        <v>80000</v>
      </c>
      <c r="G75" s="34">
        <f t="shared" ref="G75" si="36">G76</f>
        <v>80000</v>
      </c>
    </row>
    <row r="76" spans="1:7" x14ac:dyDescent="0.25">
      <c r="A76" s="124" t="s">
        <v>56</v>
      </c>
      <c r="B76" s="125"/>
      <c r="C76" s="126"/>
      <c r="D76" s="29" t="s">
        <v>30</v>
      </c>
      <c r="E76" s="35">
        <v>0</v>
      </c>
      <c r="F76" s="4">
        <f t="shared" si="31"/>
        <v>80000</v>
      </c>
      <c r="G76" s="34">
        <v>80000</v>
      </c>
    </row>
    <row r="77" spans="1:7" x14ac:dyDescent="0.25">
      <c r="A77" s="118" t="s">
        <v>77</v>
      </c>
      <c r="B77" s="119"/>
      <c r="C77" s="120"/>
      <c r="D77" s="29" t="s">
        <v>32</v>
      </c>
      <c r="E77" s="34">
        <f>E78</f>
        <v>20000</v>
      </c>
      <c r="F77" s="4">
        <f t="shared" si="31"/>
        <v>14000</v>
      </c>
      <c r="G77" s="34">
        <f t="shared" ref="G77:G78" si="37">G78</f>
        <v>34000</v>
      </c>
    </row>
    <row r="78" spans="1:7" x14ac:dyDescent="0.25">
      <c r="A78" s="121" t="s">
        <v>54</v>
      </c>
      <c r="B78" s="122"/>
      <c r="C78" s="123"/>
      <c r="D78" s="29" t="s">
        <v>19</v>
      </c>
      <c r="E78" s="34">
        <f>E79</f>
        <v>20000</v>
      </c>
      <c r="F78" s="4">
        <f t="shared" si="31"/>
        <v>14000</v>
      </c>
      <c r="G78" s="34">
        <f t="shared" si="37"/>
        <v>34000</v>
      </c>
    </row>
    <row r="79" spans="1:7" x14ac:dyDescent="0.25">
      <c r="A79" s="124" t="s">
        <v>56</v>
      </c>
      <c r="B79" s="125"/>
      <c r="C79" s="126"/>
      <c r="D79" s="29" t="s">
        <v>30</v>
      </c>
      <c r="E79" s="35">
        <v>20000</v>
      </c>
      <c r="F79" s="4">
        <f t="shared" si="31"/>
        <v>14000</v>
      </c>
      <c r="G79" s="34">
        <v>34000</v>
      </c>
    </row>
    <row r="80" spans="1:7" s="46" customFormat="1" x14ac:dyDescent="0.25">
      <c r="A80" s="118" t="s">
        <v>82</v>
      </c>
      <c r="B80" s="119"/>
      <c r="C80" s="120"/>
      <c r="D80" s="29" t="s">
        <v>37</v>
      </c>
      <c r="E80" s="34">
        <f>E81</f>
        <v>0</v>
      </c>
      <c r="F80" s="4">
        <f t="shared" si="31"/>
        <v>10000</v>
      </c>
      <c r="G80" s="34">
        <f t="shared" ref="G80" si="38">G81</f>
        <v>10000</v>
      </c>
    </row>
    <row r="81" spans="1:7" s="46" customFormat="1" x14ac:dyDescent="0.25">
      <c r="A81" s="121" t="s">
        <v>54</v>
      </c>
      <c r="B81" s="122"/>
      <c r="C81" s="123"/>
      <c r="D81" s="29" t="s">
        <v>19</v>
      </c>
      <c r="E81" s="34">
        <f t="shared" ref="E81:G81" si="39">E82</f>
        <v>0</v>
      </c>
      <c r="F81" s="4">
        <f t="shared" si="31"/>
        <v>10000</v>
      </c>
      <c r="G81" s="34">
        <f t="shared" si="39"/>
        <v>10000</v>
      </c>
    </row>
    <row r="82" spans="1:7" s="46" customFormat="1" x14ac:dyDescent="0.25">
      <c r="A82" s="124" t="s">
        <v>56</v>
      </c>
      <c r="B82" s="125"/>
      <c r="C82" s="126"/>
      <c r="D82" s="29" t="s">
        <v>30</v>
      </c>
      <c r="E82" s="35">
        <v>0</v>
      </c>
      <c r="F82" s="4">
        <f t="shared" si="31"/>
        <v>10000</v>
      </c>
      <c r="G82" s="34">
        <v>10000</v>
      </c>
    </row>
    <row r="85" spans="1:7" x14ac:dyDescent="0.25">
      <c r="C85" t="s">
        <v>126</v>
      </c>
    </row>
    <row r="86" spans="1:7" x14ac:dyDescent="0.25">
      <c r="C86" t="s">
        <v>127</v>
      </c>
    </row>
  </sheetData>
  <mergeCells count="81">
    <mergeCell ref="A54:C54"/>
    <mergeCell ref="A55:C55"/>
    <mergeCell ref="A56:C56"/>
    <mergeCell ref="A57:C57"/>
    <mergeCell ref="A58:C58"/>
    <mergeCell ref="A44:C44"/>
    <mergeCell ref="A45:C45"/>
    <mergeCell ref="A46:C46"/>
    <mergeCell ref="A47:C47"/>
    <mergeCell ref="A48:C48"/>
    <mergeCell ref="A70:C70"/>
    <mergeCell ref="A62:C62"/>
    <mergeCell ref="A68:C68"/>
    <mergeCell ref="A69:C69"/>
    <mergeCell ref="A79:C79"/>
    <mergeCell ref="A78:C78"/>
    <mergeCell ref="A63:C63"/>
    <mergeCell ref="A64:C64"/>
    <mergeCell ref="A73:C73"/>
    <mergeCell ref="A65:C65"/>
    <mergeCell ref="A53:C53"/>
    <mergeCell ref="A76:C76"/>
    <mergeCell ref="A77:C77"/>
    <mergeCell ref="A49:C49"/>
    <mergeCell ref="A50:C50"/>
    <mergeCell ref="A51:C51"/>
    <mergeCell ref="A52:C52"/>
    <mergeCell ref="A61:C61"/>
    <mergeCell ref="A74:C74"/>
    <mergeCell ref="A75:C75"/>
    <mergeCell ref="A59:C59"/>
    <mergeCell ref="A60:C60"/>
    <mergeCell ref="A71:C71"/>
    <mergeCell ref="A72:C72"/>
    <mergeCell ref="A66:C66"/>
    <mergeCell ref="A67:C67"/>
    <mergeCell ref="A43:C43"/>
    <mergeCell ref="A39:C39"/>
    <mergeCell ref="A30:C30"/>
    <mergeCell ref="A34:C34"/>
    <mergeCell ref="A35:C35"/>
    <mergeCell ref="A36:C36"/>
    <mergeCell ref="A37:C37"/>
    <mergeCell ref="A38:C38"/>
    <mergeCell ref="A40:C40"/>
    <mergeCell ref="A31:C31"/>
    <mergeCell ref="A32:C32"/>
    <mergeCell ref="A33:C33"/>
    <mergeCell ref="A41:C41"/>
    <mergeCell ref="A42:C42"/>
    <mergeCell ref="A25:C25"/>
    <mergeCell ref="A26:C26"/>
    <mergeCell ref="A27:C27"/>
    <mergeCell ref="A28:C28"/>
    <mergeCell ref="A29:C29"/>
    <mergeCell ref="A14:C14"/>
    <mergeCell ref="A15:C15"/>
    <mergeCell ref="A16:C16"/>
    <mergeCell ref="A17:C17"/>
    <mergeCell ref="A18:C18"/>
    <mergeCell ref="A23:C23"/>
    <mergeCell ref="A19:C19"/>
    <mergeCell ref="A20:C20"/>
    <mergeCell ref="A21:C21"/>
    <mergeCell ref="A22:C22"/>
    <mergeCell ref="A80:C80"/>
    <mergeCell ref="A81:C81"/>
    <mergeCell ref="A82:C82"/>
    <mergeCell ref="A1:G1"/>
    <mergeCell ref="A8:C8"/>
    <mergeCell ref="A9:C9"/>
    <mergeCell ref="A2:G2"/>
    <mergeCell ref="A4:C4"/>
    <mergeCell ref="A7:C7"/>
    <mergeCell ref="A5:C5"/>
    <mergeCell ref="A6:C6"/>
    <mergeCell ref="A24:C24"/>
    <mergeCell ref="A10:C10"/>
    <mergeCell ref="A11:C11"/>
    <mergeCell ref="A13:C13"/>
    <mergeCell ref="A12:C12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</cp:lastModifiedBy>
  <cp:lastPrinted>2022-11-22T12:20:07Z</cp:lastPrinted>
  <dcterms:created xsi:type="dcterms:W3CDTF">2022-08-12T12:51:27Z</dcterms:created>
  <dcterms:modified xsi:type="dcterms:W3CDTF">2022-12-07T11:30:02Z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